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9630" activeTab="0"/>
  </bookViews>
  <sheets>
    <sheet name="1资产负债表" sheetId="1" r:id="rId1"/>
    <sheet name="2利润及利润分配表" sheetId="2" r:id="rId2"/>
    <sheet name="3现金流量表" sheetId="3" r:id="rId3"/>
  </sheets>
  <definedNames/>
  <calcPr fullCalcOnLoad="1"/>
</workbook>
</file>

<file path=xl/sharedStrings.xml><?xml version="1.0" encoding="utf-8"?>
<sst xmlns="http://schemas.openxmlformats.org/spreadsheetml/2006/main" count="235" uniqueCount="222">
  <si>
    <t>金额</t>
  </si>
  <si>
    <t>货币资金</t>
  </si>
  <si>
    <t>短期投资</t>
  </si>
  <si>
    <t>应收票据</t>
  </si>
  <si>
    <t>应收股利</t>
  </si>
  <si>
    <t>应收利息</t>
  </si>
  <si>
    <t>应收账款</t>
  </si>
  <si>
    <t>其他应收款</t>
  </si>
  <si>
    <t>预付账款</t>
  </si>
  <si>
    <t>期货保证金</t>
  </si>
  <si>
    <t>应收补贴款</t>
  </si>
  <si>
    <t>应收出口退税</t>
  </si>
  <si>
    <t>存货</t>
  </si>
  <si>
    <t>存货原材料</t>
  </si>
  <si>
    <t xml:space="preserve">存货产成品 </t>
  </si>
  <si>
    <t>待摊费用</t>
  </si>
  <si>
    <t>待处理流动资产净损失</t>
  </si>
  <si>
    <t>一年内到期的长期债权投资</t>
  </si>
  <si>
    <t>其他流动资产</t>
  </si>
  <si>
    <t>流动资产合计</t>
  </si>
  <si>
    <t>长期投资</t>
  </si>
  <si>
    <t>长期股权投资</t>
  </si>
  <si>
    <t>长期债权投资</t>
  </si>
  <si>
    <t>合并价差</t>
  </si>
  <si>
    <t>长期投资合计</t>
  </si>
  <si>
    <t>固定资产原价</t>
  </si>
  <si>
    <t>累计折旧</t>
  </si>
  <si>
    <t>固定资产净值</t>
  </si>
  <si>
    <t>固定资产值减值准备</t>
  </si>
  <si>
    <t>固定资产净额</t>
  </si>
  <si>
    <t>固定资产清理</t>
  </si>
  <si>
    <t>工程物资</t>
  </si>
  <si>
    <t>在建工程</t>
  </si>
  <si>
    <t>待处理固定资产净损失</t>
  </si>
  <si>
    <t>固定资产合计</t>
  </si>
  <si>
    <t>无形资产</t>
  </si>
  <si>
    <t>无形资产土地使用权</t>
  </si>
  <si>
    <t>递延资产</t>
  </si>
  <si>
    <t>递延资产固定资产修理</t>
  </si>
  <si>
    <t>递延资产固定资产改良支出</t>
  </si>
  <si>
    <t>其他长期资产</t>
  </si>
  <si>
    <t>其他长期资产特准储备物资</t>
  </si>
  <si>
    <t>无形及其他资产合计</t>
  </si>
  <si>
    <t>递延税款借项</t>
  </si>
  <si>
    <t>资产总计</t>
  </si>
  <si>
    <t>短期借款</t>
  </si>
  <si>
    <t>应付票据</t>
  </si>
  <si>
    <t>应付账款</t>
  </si>
  <si>
    <t>预收账款</t>
  </si>
  <si>
    <t>应付工资</t>
  </si>
  <si>
    <t>应付福利费</t>
  </si>
  <si>
    <t>应付利润</t>
  </si>
  <si>
    <t>应交税金</t>
  </si>
  <si>
    <t>其他应交款</t>
  </si>
  <si>
    <t>其他应付款</t>
  </si>
  <si>
    <t>预提费用</t>
  </si>
  <si>
    <t>预计负债</t>
  </si>
  <si>
    <t>一年内到期的长期负债</t>
  </si>
  <si>
    <t>其他流动负债</t>
  </si>
  <si>
    <t>流动负债合计</t>
  </si>
  <si>
    <t>长期借款</t>
  </si>
  <si>
    <t>应付债券</t>
  </si>
  <si>
    <t>长期应付款</t>
  </si>
  <si>
    <t>专项应付款</t>
  </si>
  <si>
    <t>其他长期负债</t>
  </si>
  <si>
    <t>其他长期负债特准储备基金</t>
  </si>
  <si>
    <t>长期负债合计</t>
  </si>
  <si>
    <t>递延税款贷项</t>
  </si>
  <si>
    <t>负债合计</t>
  </si>
  <si>
    <t>少数股东权益</t>
  </si>
  <si>
    <t>实收资本</t>
  </si>
  <si>
    <t>国家资本</t>
  </si>
  <si>
    <t>集体资本</t>
  </si>
  <si>
    <t>法人资本</t>
  </si>
  <si>
    <t>法人资本国有法人资本</t>
  </si>
  <si>
    <t>法人资本集体法人资本</t>
  </si>
  <si>
    <t>个人资本</t>
  </si>
  <si>
    <t>外商资本</t>
  </si>
  <si>
    <t>资本公积</t>
  </si>
  <si>
    <t>盈余公积</t>
  </si>
  <si>
    <t>盈余公积法定盈余公积</t>
  </si>
  <si>
    <r>
      <t>盈余公积</t>
    </r>
    <r>
      <rPr>
        <sz val="9"/>
        <rFont val="方正仿宋简体"/>
        <family val="3"/>
      </rPr>
      <t>公益金</t>
    </r>
  </si>
  <si>
    <r>
      <t>盈余公积</t>
    </r>
    <r>
      <rPr>
        <sz val="9"/>
        <rFont val="方正仿宋简体"/>
        <family val="3"/>
      </rPr>
      <t>补充流动资本</t>
    </r>
  </si>
  <si>
    <t>未确认的投资损失</t>
  </si>
  <si>
    <t>未分配利润</t>
  </si>
  <si>
    <t>外币报表折算差额</t>
  </si>
  <si>
    <t>所有者权益合计</t>
  </si>
  <si>
    <t>负债和所有者权益总计</t>
  </si>
  <si>
    <t>期初数</t>
  </si>
  <si>
    <t>主营业务收入</t>
  </si>
  <si>
    <t>主营业务收入出口产品销售收入</t>
  </si>
  <si>
    <t>主营业务收入进口产品销售收入</t>
  </si>
  <si>
    <t>折扣与拆让</t>
  </si>
  <si>
    <t>主营业务收入净额</t>
  </si>
  <si>
    <t>主营业务成本</t>
  </si>
  <si>
    <t>主营业务成本出口产品销售成本</t>
  </si>
  <si>
    <t>主营业务税金及附加</t>
  </si>
  <si>
    <t>经营费用</t>
  </si>
  <si>
    <t>其他</t>
  </si>
  <si>
    <t>递延收益</t>
  </si>
  <si>
    <t>代购代销收入</t>
  </si>
  <si>
    <t>主营业务利润</t>
  </si>
  <si>
    <t>其他业务利润</t>
  </si>
  <si>
    <t>营业费用</t>
  </si>
  <si>
    <t>管理费用</t>
  </si>
  <si>
    <t>财务费用</t>
  </si>
  <si>
    <t>营业利润</t>
  </si>
  <si>
    <t>投资收益</t>
  </si>
  <si>
    <t>期货收益</t>
  </si>
  <si>
    <t>补贴收入</t>
  </si>
  <si>
    <t>补贴收入补贴前亏损的企业补贴收入</t>
  </si>
  <si>
    <t>营业外收入</t>
  </si>
  <si>
    <t>营业外收入处置固定资产净收益</t>
  </si>
  <si>
    <t>营业外收入非货币性交易收益</t>
  </si>
  <si>
    <t>营业外收入出售无形资产收益</t>
  </si>
  <si>
    <t>营业外收入罚款净收入</t>
  </si>
  <si>
    <t>其他用以前年度含量工资节余弥补利润</t>
  </si>
  <si>
    <t>营业外支出</t>
  </si>
  <si>
    <t>营业外支出处置固定资产净损失</t>
  </si>
  <si>
    <t>营业外支出债务重组损失</t>
  </si>
  <si>
    <t>营业外支出罚款支出</t>
  </si>
  <si>
    <t>营业外支出捐赠支出</t>
  </si>
  <si>
    <t>其他支出</t>
  </si>
  <si>
    <t>其他支出结转的含量工资包干节余</t>
  </si>
  <si>
    <t>利润总额</t>
  </si>
  <si>
    <t>所得税</t>
  </si>
  <si>
    <t>少数股东损益</t>
  </si>
  <si>
    <t>净利润</t>
  </si>
  <si>
    <t>年初未分配利润</t>
  </si>
  <si>
    <t>盈余公积补亏</t>
  </si>
  <si>
    <t>其他调整因素</t>
  </si>
  <si>
    <t>可供分配的利润</t>
  </si>
  <si>
    <t>单项留用的利润</t>
  </si>
  <si>
    <t>补充流动资本</t>
  </si>
  <si>
    <t>提取法定盈余公积</t>
  </si>
  <si>
    <t>提取法定公益金</t>
  </si>
  <si>
    <t>提取职工奖励及福利基金</t>
  </si>
  <si>
    <t>提取储备基金</t>
  </si>
  <si>
    <t>提取企业发展基金</t>
  </si>
  <si>
    <t>利润归还投资</t>
  </si>
  <si>
    <t>可供投资者分配的利润</t>
  </si>
  <si>
    <t>应付优先股股利</t>
  </si>
  <si>
    <t>提取任意盈余公积</t>
  </si>
  <si>
    <t>应付普通股股利</t>
  </si>
  <si>
    <t>转作资本的普通股股利</t>
  </si>
  <si>
    <t>未分配利润应由以后年度税前利润弥补的亏损</t>
  </si>
  <si>
    <t>上期实际数</t>
  </si>
  <si>
    <t>本期实际数</t>
  </si>
  <si>
    <t>二、投资活动产生的现金流量</t>
  </si>
  <si>
    <t>项目</t>
  </si>
  <si>
    <t>行次</t>
  </si>
  <si>
    <t>一、经营活动产生的现金流量</t>
  </si>
  <si>
    <t>三、筹集活动产生的现金流量</t>
  </si>
  <si>
    <t>四、汇率变动对现金的影响</t>
  </si>
  <si>
    <t>五、现金及现金等价物净增加额</t>
  </si>
  <si>
    <t>期末数</t>
  </si>
  <si>
    <r>
      <t xml:space="preserve">        </t>
    </r>
    <r>
      <rPr>
        <sz val="9"/>
        <rFont val="宋体"/>
        <family val="0"/>
      </rPr>
      <t>销售商品和提供劳务收到的现金</t>
    </r>
  </si>
  <si>
    <r>
      <t xml:space="preserve">        </t>
    </r>
    <r>
      <rPr>
        <sz val="9"/>
        <rFont val="宋体"/>
        <family val="0"/>
      </rPr>
      <t>收到的税费返还</t>
    </r>
  </si>
  <si>
    <r>
      <t xml:space="preserve">        </t>
    </r>
    <r>
      <rPr>
        <sz val="9"/>
        <rFont val="宋体"/>
        <family val="0"/>
      </rPr>
      <t>收到的其他与经营活动有关的现金</t>
    </r>
  </si>
  <si>
    <r>
      <t xml:space="preserve">        </t>
    </r>
    <r>
      <rPr>
        <sz val="9"/>
        <rFont val="宋体"/>
        <family val="0"/>
      </rPr>
      <t>经营活动现金流入小计</t>
    </r>
  </si>
  <si>
    <r>
      <t xml:space="preserve">        </t>
    </r>
    <r>
      <rPr>
        <sz val="9"/>
        <rFont val="宋体"/>
        <family val="0"/>
      </rPr>
      <t>购买商品、接受劳务支付的现金</t>
    </r>
  </si>
  <si>
    <r>
      <t xml:space="preserve">        </t>
    </r>
    <r>
      <rPr>
        <sz val="9"/>
        <rFont val="宋体"/>
        <family val="0"/>
      </rPr>
      <t>支付给职工以及为职工支付的现金</t>
    </r>
  </si>
  <si>
    <r>
      <t xml:space="preserve">        </t>
    </r>
    <r>
      <rPr>
        <sz val="9"/>
        <rFont val="宋体"/>
        <family val="0"/>
      </rPr>
      <t>支付的各项税费</t>
    </r>
  </si>
  <si>
    <r>
      <t xml:space="preserve">        </t>
    </r>
    <r>
      <rPr>
        <sz val="9"/>
        <rFont val="宋体"/>
        <family val="0"/>
      </rPr>
      <t>支付的其他与经营活动有关的现金</t>
    </r>
  </si>
  <si>
    <r>
      <t xml:space="preserve">        </t>
    </r>
    <r>
      <rPr>
        <sz val="9"/>
        <rFont val="宋体"/>
        <family val="0"/>
      </rPr>
      <t>经营活动现金流出小计</t>
    </r>
  </si>
  <si>
    <r>
      <t xml:space="preserve">        </t>
    </r>
    <r>
      <rPr>
        <sz val="9"/>
        <rFont val="宋体"/>
        <family val="0"/>
      </rPr>
      <t>经营活动产生的现金流量净额</t>
    </r>
  </si>
  <si>
    <r>
      <t xml:space="preserve">        </t>
    </r>
    <r>
      <rPr>
        <sz val="9"/>
        <rFont val="宋体"/>
        <family val="0"/>
      </rPr>
      <t>收回投资所收到的现金</t>
    </r>
  </si>
  <si>
    <r>
      <t xml:space="preserve">        </t>
    </r>
    <r>
      <rPr>
        <sz val="9"/>
        <rFont val="宋体"/>
        <family val="0"/>
      </rPr>
      <t>取得投资收益所收到的现金</t>
    </r>
  </si>
  <si>
    <r>
      <t xml:space="preserve">        </t>
    </r>
    <r>
      <rPr>
        <sz val="9"/>
        <rFont val="宋体"/>
        <family val="0"/>
      </rPr>
      <t>处置固定资产无形资产和其他长期资产所收回的现金净额</t>
    </r>
  </si>
  <si>
    <r>
      <t xml:space="preserve">        </t>
    </r>
    <r>
      <rPr>
        <sz val="9"/>
        <rFont val="宋体"/>
        <family val="0"/>
      </rPr>
      <t>收到的其他与投资活动有关的现金</t>
    </r>
  </si>
  <si>
    <r>
      <t xml:space="preserve">        </t>
    </r>
    <r>
      <rPr>
        <sz val="9"/>
        <rFont val="宋体"/>
        <family val="0"/>
      </rPr>
      <t>投资活动现金流入小计</t>
    </r>
  </si>
  <si>
    <r>
      <t xml:space="preserve">        </t>
    </r>
    <r>
      <rPr>
        <sz val="9"/>
        <rFont val="宋体"/>
        <family val="0"/>
      </rPr>
      <t>购建固定资产无形资产和其他长期资产所支付的现金</t>
    </r>
  </si>
  <si>
    <r>
      <t xml:space="preserve">        </t>
    </r>
    <r>
      <rPr>
        <sz val="9"/>
        <rFont val="宋体"/>
        <family val="0"/>
      </rPr>
      <t>投资所支付的现金</t>
    </r>
  </si>
  <si>
    <r>
      <t xml:space="preserve">        </t>
    </r>
    <r>
      <rPr>
        <sz val="9"/>
        <rFont val="宋体"/>
        <family val="0"/>
      </rPr>
      <t>支付的其他与投资活动有关的现金</t>
    </r>
  </si>
  <si>
    <r>
      <t xml:space="preserve">        </t>
    </r>
    <r>
      <rPr>
        <sz val="9"/>
        <rFont val="宋体"/>
        <family val="0"/>
      </rPr>
      <t>投资活动现金流出小计</t>
    </r>
  </si>
  <si>
    <r>
      <t xml:space="preserve">        </t>
    </r>
    <r>
      <rPr>
        <sz val="9"/>
        <rFont val="宋体"/>
        <family val="0"/>
      </rPr>
      <t>投资活动产生的现金流量净额</t>
    </r>
  </si>
  <si>
    <r>
      <t xml:space="preserve">        </t>
    </r>
    <r>
      <rPr>
        <sz val="9"/>
        <rFont val="宋体"/>
        <family val="0"/>
      </rPr>
      <t>吸收投资所收到的现金</t>
    </r>
  </si>
  <si>
    <r>
      <t xml:space="preserve">        </t>
    </r>
    <r>
      <rPr>
        <sz val="9"/>
        <rFont val="宋体"/>
        <family val="0"/>
      </rPr>
      <t>借款所收到的现金</t>
    </r>
  </si>
  <si>
    <r>
      <t xml:space="preserve">        </t>
    </r>
    <r>
      <rPr>
        <sz val="9"/>
        <rFont val="宋体"/>
        <family val="0"/>
      </rPr>
      <t>收到的其他与筹资活动有关的现金</t>
    </r>
  </si>
  <si>
    <r>
      <t xml:space="preserve">        </t>
    </r>
    <r>
      <rPr>
        <sz val="9"/>
        <rFont val="宋体"/>
        <family val="0"/>
      </rPr>
      <t>筹资活动现金流入小计</t>
    </r>
  </si>
  <si>
    <r>
      <t xml:space="preserve">        </t>
    </r>
    <r>
      <rPr>
        <sz val="9"/>
        <rFont val="宋体"/>
        <family val="0"/>
      </rPr>
      <t>偿还债务所支付的现金</t>
    </r>
  </si>
  <si>
    <r>
      <t xml:space="preserve">        </t>
    </r>
    <r>
      <rPr>
        <sz val="9"/>
        <rFont val="宋体"/>
        <family val="0"/>
      </rPr>
      <t>分配股利、利润或偿付利息所支付的现金</t>
    </r>
  </si>
  <si>
    <r>
      <t xml:space="preserve">        </t>
    </r>
    <r>
      <rPr>
        <sz val="9"/>
        <rFont val="宋体"/>
        <family val="0"/>
      </rPr>
      <t>支付的其他与筹资活动有关的现金</t>
    </r>
  </si>
  <si>
    <r>
      <t xml:space="preserve">        </t>
    </r>
    <r>
      <rPr>
        <sz val="9"/>
        <rFont val="宋体"/>
        <family val="0"/>
      </rPr>
      <t>现金流出小计</t>
    </r>
  </si>
  <si>
    <r>
      <t xml:space="preserve">        </t>
    </r>
    <r>
      <rPr>
        <sz val="9"/>
        <rFont val="宋体"/>
        <family val="0"/>
      </rPr>
      <t>筹集活动产生的现金流量净额</t>
    </r>
  </si>
  <si>
    <r>
      <t xml:space="preserve">    </t>
    </r>
    <r>
      <rPr>
        <sz val="9"/>
        <rFont val="宋体"/>
        <family val="0"/>
      </rPr>
      <t>补充材料：</t>
    </r>
  </si>
  <si>
    <r>
      <t xml:space="preserve">    1</t>
    </r>
    <r>
      <rPr>
        <sz val="9"/>
        <rFont val="宋体"/>
        <family val="0"/>
      </rPr>
      <t>、将净利润调节为经营活动现金流量：</t>
    </r>
  </si>
  <si>
    <r>
      <t xml:space="preserve">        </t>
    </r>
    <r>
      <rPr>
        <sz val="9"/>
        <rFont val="宋体"/>
        <family val="0"/>
      </rPr>
      <t>净利润</t>
    </r>
  </si>
  <si>
    <r>
      <t xml:space="preserve">        </t>
    </r>
    <r>
      <rPr>
        <sz val="9"/>
        <rFont val="宋体"/>
        <family val="0"/>
      </rPr>
      <t>加：计提的资产减值准备</t>
    </r>
  </si>
  <si>
    <r>
      <t xml:space="preserve">        </t>
    </r>
    <r>
      <rPr>
        <sz val="9"/>
        <rFont val="宋体"/>
        <family val="0"/>
      </rPr>
      <t>固定资产拆旧</t>
    </r>
  </si>
  <si>
    <r>
      <t xml:space="preserve">        </t>
    </r>
    <r>
      <rPr>
        <sz val="9"/>
        <rFont val="宋体"/>
        <family val="0"/>
      </rPr>
      <t>无形资产摊销</t>
    </r>
  </si>
  <si>
    <r>
      <t xml:space="preserve">        </t>
    </r>
    <r>
      <rPr>
        <sz val="9"/>
        <rFont val="宋体"/>
        <family val="0"/>
      </rPr>
      <t>长期待摊费用摊销</t>
    </r>
  </si>
  <si>
    <r>
      <t xml:space="preserve">        </t>
    </r>
    <r>
      <rPr>
        <sz val="9"/>
        <rFont val="宋体"/>
        <family val="0"/>
      </rPr>
      <t>待摊费用减少（减：增加）</t>
    </r>
  </si>
  <si>
    <r>
      <t xml:space="preserve">        </t>
    </r>
    <r>
      <rPr>
        <sz val="9"/>
        <rFont val="宋体"/>
        <family val="0"/>
      </rPr>
      <t>预提费用增加（减：减少）</t>
    </r>
  </si>
  <si>
    <r>
      <t xml:space="preserve">        </t>
    </r>
    <r>
      <rPr>
        <sz val="9"/>
        <rFont val="宋体"/>
        <family val="0"/>
      </rPr>
      <t>处置固定资产无形资产和其他长期资产的损失（减：收益）</t>
    </r>
  </si>
  <si>
    <r>
      <t xml:space="preserve">        </t>
    </r>
    <r>
      <rPr>
        <sz val="9"/>
        <rFont val="宋体"/>
        <family val="0"/>
      </rPr>
      <t>固定资产报废损失</t>
    </r>
  </si>
  <si>
    <r>
      <t xml:space="preserve">        </t>
    </r>
    <r>
      <rPr>
        <sz val="9"/>
        <rFont val="宋体"/>
        <family val="0"/>
      </rPr>
      <t>财务费用</t>
    </r>
  </si>
  <si>
    <r>
      <t xml:space="preserve">        </t>
    </r>
    <r>
      <rPr>
        <sz val="9"/>
        <rFont val="宋体"/>
        <family val="0"/>
      </rPr>
      <t>投资损失（减：收益）</t>
    </r>
  </si>
  <si>
    <r>
      <t xml:space="preserve">        </t>
    </r>
    <r>
      <rPr>
        <sz val="9"/>
        <rFont val="宋体"/>
        <family val="0"/>
      </rPr>
      <t>递延税款贷项（减：借项）</t>
    </r>
  </si>
  <si>
    <r>
      <t xml:space="preserve">        </t>
    </r>
    <r>
      <rPr>
        <sz val="9"/>
        <rFont val="宋体"/>
        <family val="0"/>
      </rPr>
      <t>存货的减少（减：增加）</t>
    </r>
  </si>
  <si>
    <r>
      <t xml:space="preserve">        </t>
    </r>
    <r>
      <rPr>
        <sz val="9"/>
        <rFont val="宋体"/>
        <family val="0"/>
      </rPr>
      <t>经营性应收项目的减少（减：增加）</t>
    </r>
  </si>
  <si>
    <r>
      <t xml:space="preserve">        </t>
    </r>
    <r>
      <rPr>
        <sz val="9"/>
        <rFont val="宋体"/>
        <family val="0"/>
      </rPr>
      <t>其他</t>
    </r>
  </si>
  <si>
    <r>
      <t xml:space="preserve">        </t>
    </r>
    <r>
      <rPr>
        <sz val="9"/>
        <rFont val="宋体"/>
        <family val="0"/>
      </rPr>
      <t>经营性应付项目的增加（减：减少）</t>
    </r>
  </si>
  <si>
    <r>
      <t xml:space="preserve">    2</t>
    </r>
    <r>
      <rPr>
        <sz val="9"/>
        <rFont val="宋体"/>
        <family val="0"/>
      </rPr>
      <t>、不涉及现金收支的投资和筹资活动：</t>
    </r>
  </si>
  <si>
    <r>
      <t xml:space="preserve">        </t>
    </r>
    <r>
      <rPr>
        <sz val="9"/>
        <rFont val="宋体"/>
        <family val="0"/>
      </rPr>
      <t>债务转为资本</t>
    </r>
  </si>
  <si>
    <r>
      <t xml:space="preserve">        </t>
    </r>
    <r>
      <rPr>
        <sz val="9"/>
        <rFont val="宋体"/>
        <family val="0"/>
      </rPr>
      <t>一年内到期的可转换公司债券</t>
    </r>
  </si>
  <si>
    <r>
      <t xml:space="preserve">        </t>
    </r>
    <r>
      <rPr>
        <sz val="9"/>
        <rFont val="宋体"/>
        <family val="0"/>
      </rPr>
      <t>融资租入固定资产</t>
    </r>
  </si>
  <si>
    <r>
      <t xml:space="preserve">        </t>
    </r>
    <r>
      <rPr>
        <sz val="9"/>
        <rFont val="宋体"/>
        <family val="0"/>
      </rPr>
      <t>现金的期末余额</t>
    </r>
  </si>
  <si>
    <r>
      <t xml:space="preserve">        </t>
    </r>
    <r>
      <rPr>
        <sz val="9"/>
        <rFont val="宋体"/>
        <family val="0"/>
      </rPr>
      <t>减：现金的期初余额</t>
    </r>
  </si>
  <si>
    <r>
      <t xml:space="preserve">        </t>
    </r>
    <r>
      <rPr>
        <sz val="9"/>
        <rFont val="宋体"/>
        <family val="0"/>
      </rPr>
      <t>加：现金等价物的期末余额</t>
    </r>
  </si>
  <si>
    <r>
      <t xml:space="preserve">        </t>
    </r>
    <r>
      <rPr>
        <sz val="9"/>
        <rFont val="宋体"/>
        <family val="0"/>
      </rPr>
      <t>减：现金等价物的期初余额</t>
    </r>
  </si>
  <si>
    <r>
      <t xml:space="preserve">        </t>
    </r>
    <r>
      <rPr>
        <sz val="9"/>
        <rFont val="宋体"/>
        <family val="0"/>
      </rPr>
      <t>现金及现金等价物净增加额</t>
    </r>
  </si>
  <si>
    <t>#*_CFCC_*#</t>
  </si>
  <si>
    <r>
      <t xml:space="preserve">    3</t>
    </r>
    <r>
      <rPr>
        <sz val="9"/>
        <rFont val="宋体"/>
        <family val="0"/>
      </rPr>
      <t>、现金及现金等价物净增加情况：</t>
    </r>
  </si>
  <si>
    <t>期初数校验结果</t>
  </si>
  <si>
    <t>期末数校验结果</t>
  </si>
  <si>
    <r>
      <t>表内主要公式：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1-4</t>
    </r>
    <r>
      <rPr>
        <sz val="12"/>
        <rFont val="宋体"/>
        <family val="0"/>
      </rPr>
      <t>）行；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5-6-8-9-10+11+12+13</t>
    </r>
    <r>
      <rPr>
        <sz val="12"/>
        <rFont val="宋体"/>
        <family val="0"/>
      </rPr>
      <t>）行；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14+15-16-17-18-19</t>
    </r>
    <r>
      <rPr>
        <sz val="12"/>
        <rFont val="宋体"/>
        <family val="0"/>
      </rPr>
      <t>）行；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&gt;=24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&gt;=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26+27+28+29</t>
    </r>
    <r>
      <rPr>
        <sz val="12"/>
        <rFont val="宋体"/>
        <family val="0"/>
      </rPr>
      <t>）行；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&gt;=31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32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&gt;=(33+34+35+36)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37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&gt;=38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39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=(20+21+22+23+25+30-32-37)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43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=(39-40-41+42)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47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43+44+45+46</t>
    </r>
    <r>
      <rPr>
        <sz val="12"/>
        <rFont val="宋体"/>
        <family val="0"/>
      </rPr>
      <t>）行；</t>
    </r>
    <r>
      <rPr>
        <sz val="12"/>
        <rFont val="Times New Roman"/>
        <family val="1"/>
      </rPr>
      <t>57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=(47-48-49-50-51-52-53-54-55-56)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63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>=(57-58-59-60-61-62)</t>
    </r>
    <r>
      <rPr>
        <sz val="12"/>
        <rFont val="宋体"/>
        <family val="0"/>
      </rPr>
      <t>行</t>
    </r>
  </si>
  <si>
    <t>表内主要公式：5行＝（2 + 3 + 4）行；10行＝（6 + 7 + 8 + 9）行；11行＝（5 － 10）行；17行＝（13 + 14 + 15 + 16）行；21行＝（18 + 19 + 20）行；22行＝（17 － 21）行；27行＝（24 + 25 + 26）行；31行＝（28 + 29 + 30）行；32行＝（27 － 31）行；34行＝（11 + 22 + 32 + 33）行；53行＝（37 + 38 + 39 + 40 + 41 + 42 + 43 + 44 + 45 + 46 + 47 + 48 + 49 + 50 + 51 + 52）行；53行＝11行；64行＝（60 － 61 + 62 － 63）行；64行＝34行</t>
  </si>
  <si>
    <t xml:space="preserve">表内主要公式：19行＝（1 + 2 + 3 + 4 + 5 + 6 + 7 + 8 + 9 + 10 + 11 + 12 + 15 + 16 + 17 + 18）行； 20行 ≥ （21 + 22）行； 24行 ＝ （20 + 23）行； 27行＝（25 – 26）行； 29行＝（27 - 28）行；34行＝（29 + 30 + 31 + 32 + 33）行；35行 ≥ 36行； 37行 ≥ （38 + 39）行； 40行 ≥ 41行； 42行＝（35 + 37 + 40）行；44行＝（19 + 24 + 34 + 42 +43）行；59行＝（45 + 46 + 47 + 48 + 49 + 50 + 51 + 52 + 53 + 54 + 55 + 56 + 57 + 58）行；64行 ≥ 65行； 66行＝（60 + 61 + 62 + 63 + 64）行；68行＝（59 + 66 + 67）行；70行＝（71 + 72 + 73 + 76 + 77）行；73行 ≥ （74 + 75）行；79行 ≥ （80 + 81 + 82）行；86行＝（70 + 78 + 79 + 83 + 84 + 85）行；87行＝（68 + 69 + 86）行；87行＝44行
</t>
  </si>
  <si>
    <t>上期实际数校验结果</t>
  </si>
  <si>
    <t>本期实际数校验结果</t>
  </si>
  <si>
    <t>金额校验结果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</si>
</sst>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#"/>
    <numFmt numFmtId="179" formatCode="0;[Red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9"/>
      <name val="Times New Roman"/>
      <family val="1"/>
    </font>
    <font>
      <sz val="9"/>
      <name val="方正仿宋简体"/>
      <family val="3"/>
    </font>
    <font>
      <sz val="12"/>
      <name val="Times New Roman"/>
      <family val="1"/>
    </font>
    <font>
      <sz val="10.5"/>
      <name val="仿宋_GB2312"/>
      <family val="3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" borderId="0" xfId="0" applyFill="1" applyAlignment="1">
      <alignment/>
    </xf>
    <xf numFmtId="0" fontId="0" fillId="1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1" fillId="1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184" fontId="0" fillId="0" borderId="1" xfId="0" applyNumberFormat="1" applyBorder="1" applyAlignment="1" applyProtection="1">
      <alignment/>
      <protection locked="0"/>
    </xf>
    <xf numFmtId="184" fontId="5" fillId="0" borderId="1" xfId="16" applyNumberFormat="1" applyFont="1" applyBorder="1" applyAlignment="1" applyProtection="1">
      <alignment wrapText="1"/>
      <protection locked="0"/>
    </xf>
    <xf numFmtId="184" fontId="0" fillId="0" borderId="6" xfId="0" applyNumberFormat="1" applyBorder="1" applyAlignment="1" applyProtection="1">
      <alignment/>
      <protection locked="0"/>
    </xf>
    <xf numFmtId="184" fontId="5" fillId="0" borderId="6" xfId="16" applyNumberFormat="1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常规_利润及利润分配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pane ySplit="1" topLeftCell="BM65" activePane="bottomLeft" state="frozen"/>
      <selection pane="topLeft" activeCell="A1" sqref="A1"/>
      <selection pane="bottomLeft" activeCell="J70" sqref="J70"/>
    </sheetView>
  </sheetViews>
  <sheetFormatPr defaultColWidth="9.00390625" defaultRowHeight="14.25"/>
  <cols>
    <col min="1" max="1" width="19.625" style="1" customWidth="1"/>
    <col min="2" max="2" width="5.75390625" style="2" customWidth="1"/>
    <col min="3" max="3" width="18.625" style="1" customWidth="1"/>
    <col min="4" max="4" width="18.25390625" style="1" customWidth="1"/>
    <col min="5" max="5" width="11.625" style="1" hidden="1" customWidth="1"/>
    <col min="6" max="6" width="9.50390625" style="15" customWidth="1"/>
    <col min="7" max="7" width="9.625" style="15" customWidth="1"/>
    <col min="8" max="62" width="9.00390625" style="15" customWidth="1"/>
    <col min="63" max="16384" width="9.00390625" style="1" customWidth="1"/>
  </cols>
  <sheetData>
    <row r="1" spans="1:7" ht="30.75" customHeight="1">
      <c r="A1" s="9" t="s">
        <v>149</v>
      </c>
      <c r="B1" s="9" t="s">
        <v>150</v>
      </c>
      <c r="C1" s="9" t="s">
        <v>88</v>
      </c>
      <c r="D1" s="9" t="s">
        <v>155</v>
      </c>
      <c r="E1" s="1" t="s">
        <v>212</v>
      </c>
      <c r="F1" s="22" t="s">
        <v>214</v>
      </c>
      <c r="G1" s="22" t="s">
        <v>215</v>
      </c>
    </row>
    <row r="2" spans="1:7" ht="14.25">
      <c r="A2" s="10" t="s">
        <v>1</v>
      </c>
      <c r="B2" s="11">
        <v>1</v>
      </c>
      <c r="C2" s="29"/>
      <c r="D2" s="27"/>
      <c r="F2" s="19"/>
      <c r="G2" s="19"/>
    </row>
    <row r="3" spans="1:7" ht="14.25">
      <c r="A3" s="3" t="s">
        <v>2</v>
      </c>
      <c r="B3" s="4">
        <v>2</v>
      </c>
      <c r="C3" s="29"/>
      <c r="D3" s="27"/>
      <c r="F3" s="19"/>
      <c r="G3" s="19"/>
    </row>
    <row r="4" spans="1:7" ht="14.25">
      <c r="A4" s="3" t="s">
        <v>3</v>
      </c>
      <c r="B4" s="4">
        <v>3</v>
      </c>
      <c r="C4" s="29"/>
      <c r="D4" s="27"/>
      <c r="F4" s="19"/>
      <c r="G4" s="19"/>
    </row>
    <row r="5" spans="1:7" ht="14.25">
      <c r="A5" s="3" t="s">
        <v>4</v>
      </c>
      <c r="B5" s="4">
        <v>4</v>
      </c>
      <c r="C5" s="29"/>
      <c r="D5" s="27"/>
      <c r="F5" s="19"/>
      <c r="G5" s="19"/>
    </row>
    <row r="6" spans="1:7" ht="14.25">
      <c r="A6" s="3" t="s">
        <v>5</v>
      </c>
      <c r="B6" s="4">
        <v>5</v>
      </c>
      <c r="C6" s="29"/>
      <c r="D6" s="27"/>
      <c r="F6" s="19"/>
      <c r="G6" s="19"/>
    </row>
    <row r="7" spans="1:7" ht="14.25">
      <c r="A7" s="3" t="s">
        <v>6</v>
      </c>
      <c r="B7" s="4">
        <v>6</v>
      </c>
      <c r="C7" s="29"/>
      <c r="D7" s="27"/>
      <c r="F7" s="19"/>
      <c r="G7" s="19"/>
    </row>
    <row r="8" spans="1:7" ht="14.25">
      <c r="A8" s="3" t="s">
        <v>7</v>
      </c>
      <c r="B8" s="4">
        <v>7</v>
      </c>
      <c r="C8" s="29"/>
      <c r="D8" s="27"/>
      <c r="F8" s="19"/>
      <c r="G8" s="19"/>
    </row>
    <row r="9" spans="1:7" ht="14.25">
      <c r="A9" s="3" t="s">
        <v>8</v>
      </c>
      <c r="B9" s="4">
        <v>8</v>
      </c>
      <c r="C9" s="29"/>
      <c r="D9" s="27"/>
      <c r="F9" s="19"/>
      <c r="G9" s="19"/>
    </row>
    <row r="10" spans="1:7" ht="14.25">
      <c r="A10" s="3" t="s">
        <v>9</v>
      </c>
      <c r="B10" s="4">
        <v>9</v>
      </c>
      <c r="C10" s="29"/>
      <c r="D10" s="27"/>
      <c r="F10" s="19"/>
      <c r="G10" s="19"/>
    </row>
    <row r="11" spans="1:7" ht="14.25">
      <c r="A11" s="3" t="s">
        <v>10</v>
      </c>
      <c r="B11" s="4">
        <v>10</v>
      </c>
      <c r="C11" s="29"/>
      <c r="D11" s="27"/>
      <c r="F11" s="19"/>
      <c r="G11" s="19"/>
    </row>
    <row r="12" spans="1:7" ht="14.25">
      <c r="A12" s="3" t="s">
        <v>11</v>
      </c>
      <c r="B12" s="4">
        <v>11</v>
      </c>
      <c r="C12" s="29"/>
      <c r="D12" s="27"/>
      <c r="F12" s="19"/>
      <c r="G12" s="19"/>
    </row>
    <row r="13" spans="1:7" ht="14.25">
      <c r="A13" s="3" t="s">
        <v>12</v>
      </c>
      <c r="B13" s="4">
        <v>12</v>
      </c>
      <c r="C13" s="29"/>
      <c r="D13" s="27"/>
      <c r="F13" s="19"/>
      <c r="G13" s="19"/>
    </row>
    <row r="14" spans="1:7" ht="14.25">
      <c r="A14" s="3" t="s">
        <v>13</v>
      </c>
      <c r="B14" s="4">
        <v>13</v>
      </c>
      <c r="C14" s="29"/>
      <c r="D14" s="27"/>
      <c r="F14" s="19"/>
      <c r="G14" s="19"/>
    </row>
    <row r="15" spans="1:7" ht="14.25">
      <c r="A15" s="3" t="s">
        <v>14</v>
      </c>
      <c r="B15" s="4">
        <v>14</v>
      </c>
      <c r="C15" s="29"/>
      <c r="D15" s="27"/>
      <c r="F15" s="19"/>
      <c r="G15" s="19"/>
    </row>
    <row r="16" spans="1:7" ht="14.25">
      <c r="A16" s="3" t="s">
        <v>15</v>
      </c>
      <c r="B16" s="4">
        <v>15</v>
      </c>
      <c r="C16" s="29"/>
      <c r="D16" s="27"/>
      <c r="F16" s="19"/>
      <c r="G16" s="19"/>
    </row>
    <row r="17" spans="1:7" ht="14.25">
      <c r="A17" s="3" t="s">
        <v>16</v>
      </c>
      <c r="B17" s="4">
        <v>16</v>
      </c>
      <c r="C17" s="29"/>
      <c r="D17" s="27"/>
      <c r="F17" s="19"/>
      <c r="G17" s="19"/>
    </row>
    <row r="18" spans="1:7" ht="14.25">
      <c r="A18" s="3" t="s">
        <v>17</v>
      </c>
      <c r="B18" s="4">
        <v>17</v>
      </c>
      <c r="C18" s="29"/>
      <c r="D18" s="27"/>
      <c r="F18" s="19"/>
      <c r="G18" s="19"/>
    </row>
    <row r="19" spans="1:7" ht="14.25">
      <c r="A19" s="3" t="s">
        <v>18</v>
      </c>
      <c r="B19" s="4">
        <v>18</v>
      </c>
      <c r="C19" s="29"/>
      <c r="D19" s="27"/>
      <c r="F19" s="19"/>
      <c r="G19" s="19"/>
    </row>
    <row r="20" spans="1:7" ht="14.25">
      <c r="A20" s="3" t="s">
        <v>19</v>
      </c>
      <c r="B20" s="4">
        <v>19</v>
      </c>
      <c r="C20" s="29"/>
      <c r="D20" s="27"/>
      <c r="F20" s="19" t="str">
        <f>IF(C20=C2+C3+C4+C5+C6+C7+C8+C9+C10+C11+C12+C13+C16+C17+C18+C19,"正确","错误")</f>
        <v>正确</v>
      </c>
      <c r="G20" s="19" t="str">
        <f>IF(D20=D2+D3+D4+D5+D6+D7+D8+D9+D10+D11+D12+D13+D16+D17+D18+D19,"正确","错误")</f>
        <v>正确</v>
      </c>
    </row>
    <row r="21" spans="1:7" ht="14.25">
      <c r="A21" s="3" t="s">
        <v>20</v>
      </c>
      <c r="B21" s="4">
        <v>20</v>
      </c>
      <c r="C21" s="29"/>
      <c r="D21" s="27"/>
      <c r="F21" s="19" t="str">
        <f>IF(C21&gt;=C22+C23,"正确","错误")</f>
        <v>正确</v>
      </c>
      <c r="G21" s="19" t="str">
        <f>IF(D21&gt;=D22+D23,"正确","错误")</f>
        <v>正确</v>
      </c>
    </row>
    <row r="22" spans="1:7" ht="14.25">
      <c r="A22" s="3" t="s">
        <v>21</v>
      </c>
      <c r="B22" s="4">
        <v>21</v>
      </c>
      <c r="C22" s="29"/>
      <c r="D22" s="27"/>
      <c r="F22" s="19"/>
      <c r="G22" s="19"/>
    </row>
    <row r="23" spans="1:7" ht="14.25">
      <c r="A23" s="3" t="s">
        <v>22</v>
      </c>
      <c r="B23" s="4">
        <v>22</v>
      </c>
      <c r="C23" s="29"/>
      <c r="D23" s="27"/>
      <c r="F23" s="19"/>
      <c r="G23" s="19"/>
    </row>
    <row r="24" spans="1:7" ht="14.25">
      <c r="A24" s="3" t="s">
        <v>23</v>
      </c>
      <c r="B24" s="4">
        <v>23</v>
      </c>
      <c r="C24" s="29"/>
      <c r="D24" s="27"/>
      <c r="F24" s="19"/>
      <c r="G24" s="19"/>
    </row>
    <row r="25" spans="1:7" ht="14.25">
      <c r="A25" s="3" t="s">
        <v>24</v>
      </c>
      <c r="B25" s="4">
        <v>24</v>
      </c>
      <c r="C25" s="29"/>
      <c r="D25" s="27"/>
      <c r="F25" s="19" t="str">
        <f>IF(C25=C21+C24,"正确","错误")</f>
        <v>正确</v>
      </c>
      <c r="G25" s="19" t="str">
        <f>IF(D25=D21+D24,"正确","错误")</f>
        <v>正确</v>
      </c>
    </row>
    <row r="26" spans="1:7" ht="14.25">
      <c r="A26" s="3" t="s">
        <v>25</v>
      </c>
      <c r="B26" s="4">
        <v>25</v>
      </c>
      <c r="C26" s="29"/>
      <c r="D26" s="27"/>
      <c r="F26" s="19"/>
      <c r="G26" s="19"/>
    </row>
    <row r="27" spans="1:7" ht="14.25">
      <c r="A27" s="3" t="s">
        <v>26</v>
      </c>
      <c r="B27" s="4">
        <v>26</v>
      </c>
      <c r="C27" s="29"/>
      <c r="D27" s="27"/>
      <c r="F27" s="19"/>
      <c r="G27" s="19"/>
    </row>
    <row r="28" spans="1:7" ht="14.25">
      <c r="A28" s="3" t="s">
        <v>27</v>
      </c>
      <c r="B28" s="4">
        <v>27</v>
      </c>
      <c r="C28" s="29"/>
      <c r="D28" s="27"/>
      <c r="F28" s="19" t="str">
        <f>IF(OR(C28=ROUNDDOWN(C26-C27,2),C28=ROUNDUP(C26-C27,2)),"正确","错误")</f>
        <v>正确</v>
      </c>
      <c r="G28" s="19" t="str">
        <f>IF(OR(D28=ROUNDDOWN(D26-D27,2),D28=ROUNDUP(D26-D27,2)),"正确","错误")</f>
        <v>正确</v>
      </c>
    </row>
    <row r="29" spans="1:7" ht="14.25">
      <c r="A29" s="3" t="s">
        <v>28</v>
      </c>
      <c r="B29" s="4">
        <v>28</v>
      </c>
      <c r="C29" s="29"/>
      <c r="D29" s="27"/>
      <c r="F29" s="19"/>
      <c r="G29" s="19"/>
    </row>
    <row r="30" spans="1:7" ht="14.25">
      <c r="A30" s="3" t="s">
        <v>29</v>
      </c>
      <c r="B30" s="4">
        <v>29</v>
      </c>
      <c r="C30" s="29"/>
      <c r="D30" s="27"/>
      <c r="F30" s="19" t="str">
        <f>IF(OR(C30=ROUNDDOWN(C28-C29,2),C30=ROUNDUP(C28-C29,2)),"正确","错误")</f>
        <v>正确</v>
      </c>
      <c r="G30" s="19" t="str">
        <f>IF(OR(D30=ROUNDDOWN(D28-D29,2),D30=ROUNDUP(D28-D29,2)),"正确","错误")</f>
        <v>正确</v>
      </c>
    </row>
    <row r="31" spans="1:7" ht="14.25">
      <c r="A31" s="3" t="s">
        <v>30</v>
      </c>
      <c r="B31" s="4">
        <v>30</v>
      </c>
      <c r="C31" s="29"/>
      <c r="D31" s="27"/>
      <c r="F31" s="19"/>
      <c r="G31" s="19"/>
    </row>
    <row r="32" spans="1:7" ht="14.25">
      <c r="A32" s="3" t="s">
        <v>31</v>
      </c>
      <c r="B32" s="4">
        <v>31</v>
      </c>
      <c r="C32" s="29"/>
      <c r="D32" s="27"/>
      <c r="F32" s="19"/>
      <c r="G32" s="19"/>
    </row>
    <row r="33" spans="1:7" ht="14.25">
      <c r="A33" s="3" t="s">
        <v>32</v>
      </c>
      <c r="B33" s="4">
        <v>32</v>
      </c>
      <c r="C33" s="29"/>
      <c r="D33" s="27"/>
      <c r="F33" s="19"/>
      <c r="G33" s="19"/>
    </row>
    <row r="34" spans="1:7" ht="14.25">
      <c r="A34" s="3" t="s">
        <v>33</v>
      </c>
      <c r="B34" s="4">
        <v>33</v>
      </c>
      <c r="C34" s="29"/>
      <c r="D34" s="27"/>
      <c r="F34" s="19"/>
      <c r="G34" s="19"/>
    </row>
    <row r="35" spans="1:7" ht="14.25">
      <c r="A35" s="3" t="s">
        <v>34</v>
      </c>
      <c r="B35" s="4">
        <v>34</v>
      </c>
      <c r="C35" s="29"/>
      <c r="D35" s="27"/>
      <c r="F35" s="19" t="str">
        <f>IF(C35=C30+C31+C32+C33+C34,"正确 ","错误")</f>
        <v>正确 </v>
      </c>
      <c r="G35" s="19" t="str">
        <f>IF(D35=D30+D31+D32+D33+D34,"正确 ","错误")</f>
        <v>正确 </v>
      </c>
    </row>
    <row r="36" spans="1:7" ht="14.25">
      <c r="A36" s="3" t="s">
        <v>35</v>
      </c>
      <c r="B36" s="4">
        <v>35</v>
      </c>
      <c r="C36" s="29"/>
      <c r="D36" s="27"/>
      <c r="F36" s="19" t="str">
        <f>IF(C36&gt;=C37,"正确","错误")</f>
        <v>正确</v>
      </c>
      <c r="G36" s="19" t="str">
        <f>IF(D36&gt;=D37,"正确","错误")</f>
        <v>正确</v>
      </c>
    </row>
    <row r="37" spans="1:7" ht="14.25">
      <c r="A37" s="3" t="s">
        <v>36</v>
      </c>
      <c r="B37" s="4">
        <v>36</v>
      </c>
      <c r="C37" s="29"/>
      <c r="D37" s="27"/>
      <c r="F37" s="19"/>
      <c r="G37" s="19"/>
    </row>
    <row r="38" spans="1:7" ht="14.25">
      <c r="A38" s="3" t="s">
        <v>37</v>
      </c>
      <c r="B38" s="4">
        <v>37</v>
      </c>
      <c r="C38" s="29"/>
      <c r="D38" s="27"/>
      <c r="F38" s="19" t="str">
        <f>IF(C38&gt;=C39+C40,"正确","错误")</f>
        <v>正确</v>
      </c>
      <c r="G38" s="19" t="str">
        <f>IF(D38&gt;=D39+D40,"正确","错误")</f>
        <v>正确</v>
      </c>
    </row>
    <row r="39" spans="1:7" ht="14.25">
      <c r="A39" s="3" t="s">
        <v>38</v>
      </c>
      <c r="B39" s="4">
        <v>38</v>
      </c>
      <c r="C39" s="29"/>
      <c r="D39" s="27"/>
      <c r="F39" s="19"/>
      <c r="G39" s="19"/>
    </row>
    <row r="40" spans="1:7" ht="14.25">
      <c r="A40" s="3" t="s">
        <v>39</v>
      </c>
      <c r="B40" s="4">
        <v>39</v>
      </c>
      <c r="C40" s="29"/>
      <c r="D40" s="27"/>
      <c r="F40" s="19"/>
      <c r="G40" s="19"/>
    </row>
    <row r="41" spans="1:7" ht="14.25">
      <c r="A41" s="3" t="s">
        <v>40</v>
      </c>
      <c r="B41" s="4">
        <v>40</v>
      </c>
      <c r="C41" s="29"/>
      <c r="D41" s="27"/>
      <c r="F41" s="19" t="str">
        <f>IF(C41&gt;=C42,"正确","错误")</f>
        <v>正确</v>
      </c>
      <c r="G41" s="19" t="str">
        <f>IF(D41&gt;=D42,"正确","错误")</f>
        <v>正确</v>
      </c>
    </row>
    <row r="42" spans="1:7" ht="14.25">
      <c r="A42" s="3" t="s">
        <v>41</v>
      </c>
      <c r="B42" s="4">
        <v>41</v>
      </c>
      <c r="C42" s="29"/>
      <c r="D42" s="27"/>
      <c r="F42" s="19"/>
      <c r="G42" s="19"/>
    </row>
    <row r="43" spans="1:7" ht="14.25">
      <c r="A43" s="3" t="s">
        <v>42</v>
      </c>
      <c r="B43" s="4">
        <v>42</v>
      </c>
      <c r="C43" s="29"/>
      <c r="D43" s="27"/>
      <c r="F43" s="19" t="str">
        <f>IF(C43=C36+C38+C41,"正确","错误")</f>
        <v>正确</v>
      </c>
      <c r="G43" s="19" t="str">
        <f>IF(D43=D36+D38+D41,"正确","错误")</f>
        <v>正确</v>
      </c>
    </row>
    <row r="44" spans="1:7" ht="14.25">
      <c r="A44" s="3" t="s">
        <v>43</v>
      </c>
      <c r="B44" s="4">
        <v>43</v>
      </c>
      <c r="C44" s="29"/>
      <c r="D44" s="27"/>
      <c r="F44" s="19"/>
      <c r="G44" s="19"/>
    </row>
    <row r="45" spans="1:7" ht="14.25">
      <c r="A45" s="3" t="s">
        <v>44</v>
      </c>
      <c r="B45" s="4">
        <v>44</v>
      </c>
      <c r="C45" s="29"/>
      <c r="D45" s="27"/>
      <c r="F45" s="19" t="str">
        <f>IF(C45=C20+C25+C35+C43+C44,"正确","错误")</f>
        <v>正确</v>
      </c>
      <c r="G45" s="19" t="str">
        <f>IF(D45=D20+D25+D35+D43+D44,"正确","错误")</f>
        <v>正确</v>
      </c>
    </row>
    <row r="46" spans="1:7" ht="14.25">
      <c r="A46" s="3" t="s">
        <v>45</v>
      </c>
      <c r="B46" s="4">
        <v>45</v>
      </c>
      <c r="C46" s="29"/>
      <c r="D46" s="27"/>
      <c r="F46" s="19"/>
      <c r="G46" s="19"/>
    </row>
    <row r="47" spans="1:7" ht="14.25">
      <c r="A47" s="3" t="s">
        <v>46</v>
      </c>
      <c r="B47" s="4">
        <v>46</v>
      </c>
      <c r="C47" s="29"/>
      <c r="D47" s="27"/>
      <c r="F47" s="19"/>
      <c r="G47" s="19"/>
    </row>
    <row r="48" spans="1:7" ht="14.25">
      <c r="A48" s="3" t="s">
        <v>47</v>
      </c>
      <c r="B48" s="4">
        <v>47</v>
      </c>
      <c r="C48" s="29"/>
      <c r="D48" s="27"/>
      <c r="F48" s="19"/>
      <c r="G48" s="19"/>
    </row>
    <row r="49" spans="1:7" ht="14.25">
      <c r="A49" s="3" t="s">
        <v>48</v>
      </c>
      <c r="B49" s="4">
        <v>48</v>
      </c>
      <c r="C49" s="29"/>
      <c r="D49" s="27"/>
      <c r="F49" s="19"/>
      <c r="G49" s="19"/>
    </row>
    <row r="50" spans="1:7" ht="14.25">
      <c r="A50" s="3" t="s">
        <v>49</v>
      </c>
      <c r="B50" s="4">
        <v>49</v>
      </c>
      <c r="C50" s="29"/>
      <c r="D50" s="27"/>
      <c r="F50" s="19"/>
      <c r="G50" s="19"/>
    </row>
    <row r="51" spans="1:7" ht="14.25">
      <c r="A51" s="3" t="s">
        <v>50</v>
      </c>
      <c r="B51" s="4">
        <v>50</v>
      </c>
      <c r="C51" s="29"/>
      <c r="D51" s="27"/>
      <c r="F51" s="19"/>
      <c r="G51" s="19"/>
    </row>
    <row r="52" spans="1:7" ht="14.25">
      <c r="A52" s="3" t="s">
        <v>51</v>
      </c>
      <c r="B52" s="4">
        <v>51</v>
      </c>
      <c r="C52" s="29"/>
      <c r="D52" s="27"/>
      <c r="F52" s="19"/>
      <c r="G52" s="19"/>
    </row>
    <row r="53" spans="1:7" ht="14.25">
      <c r="A53" s="3" t="s">
        <v>52</v>
      </c>
      <c r="B53" s="4">
        <v>52</v>
      </c>
      <c r="C53" s="29"/>
      <c r="D53" s="27"/>
      <c r="F53" s="19"/>
      <c r="G53" s="19"/>
    </row>
    <row r="54" spans="1:7" ht="14.25">
      <c r="A54" s="3" t="s">
        <v>53</v>
      </c>
      <c r="B54" s="4">
        <v>53</v>
      </c>
      <c r="C54" s="29"/>
      <c r="D54" s="27"/>
      <c r="F54" s="19"/>
      <c r="G54" s="19"/>
    </row>
    <row r="55" spans="1:7" ht="14.25">
      <c r="A55" s="3" t="s">
        <v>54</v>
      </c>
      <c r="B55" s="4">
        <v>54</v>
      </c>
      <c r="C55" s="29"/>
      <c r="D55" s="27"/>
      <c r="F55" s="19"/>
      <c r="G55" s="19"/>
    </row>
    <row r="56" spans="1:7" ht="14.25">
      <c r="A56" s="3" t="s">
        <v>55</v>
      </c>
      <c r="B56" s="4">
        <v>55</v>
      </c>
      <c r="C56" s="29"/>
      <c r="D56" s="27"/>
      <c r="F56" s="19"/>
      <c r="G56" s="19"/>
    </row>
    <row r="57" spans="1:7" ht="14.25">
      <c r="A57" s="3" t="s">
        <v>56</v>
      </c>
      <c r="B57" s="4">
        <v>56</v>
      </c>
      <c r="C57" s="29"/>
      <c r="D57" s="27"/>
      <c r="F57" s="19"/>
      <c r="G57" s="19"/>
    </row>
    <row r="58" spans="1:7" ht="14.25">
      <c r="A58" s="3" t="s">
        <v>57</v>
      </c>
      <c r="B58" s="4">
        <v>57</v>
      </c>
      <c r="C58" s="29"/>
      <c r="D58" s="27"/>
      <c r="F58" s="19"/>
      <c r="G58" s="19"/>
    </row>
    <row r="59" spans="1:7" ht="14.25">
      <c r="A59" s="3" t="s">
        <v>58</v>
      </c>
      <c r="B59" s="4">
        <v>58</v>
      </c>
      <c r="C59" s="29"/>
      <c r="D59" s="27"/>
      <c r="F59" s="19"/>
      <c r="G59" s="19"/>
    </row>
    <row r="60" spans="1:7" ht="14.25">
      <c r="A60" s="3" t="s">
        <v>59</v>
      </c>
      <c r="B60" s="4">
        <v>59</v>
      </c>
      <c r="C60" s="29"/>
      <c r="D60" s="27"/>
      <c r="F60" s="19" t="str">
        <f>IF(C60=C46+C47+C48+C49+C50+C51+C52+C53+C54+C55+C56+C57+C58+C59,"正确","错误")</f>
        <v>正确</v>
      </c>
      <c r="G60" s="19" t="str">
        <f>IF(D60=D46+D47+D48+D49+D50+D51+D52+D53+D54+D55+D56+D57+D58+D59,"正确","错误")</f>
        <v>正确</v>
      </c>
    </row>
    <row r="61" spans="1:7" ht="14.25">
      <c r="A61" s="3" t="s">
        <v>60</v>
      </c>
      <c r="B61" s="4">
        <v>60</v>
      </c>
      <c r="C61" s="29"/>
      <c r="D61" s="27"/>
      <c r="F61" s="19"/>
      <c r="G61" s="19"/>
    </row>
    <row r="62" spans="1:7" ht="14.25">
      <c r="A62" s="3" t="s">
        <v>61</v>
      </c>
      <c r="B62" s="4">
        <v>61</v>
      </c>
      <c r="C62" s="29"/>
      <c r="D62" s="27"/>
      <c r="F62" s="19"/>
      <c r="G62" s="19"/>
    </row>
    <row r="63" spans="1:7" ht="14.25">
      <c r="A63" s="3" t="s">
        <v>62</v>
      </c>
      <c r="B63" s="4">
        <v>62</v>
      </c>
      <c r="C63" s="29"/>
      <c r="D63" s="27"/>
      <c r="F63" s="19"/>
      <c r="G63" s="19"/>
    </row>
    <row r="64" spans="1:7" ht="14.25">
      <c r="A64" s="3" t="s">
        <v>63</v>
      </c>
      <c r="B64" s="4">
        <v>63</v>
      </c>
      <c r="C64" s="29"/>
      <c r="D64" s="27"/>
      <c r="F64" s="19"/>
      <c r="G64" s="19"/>
    </row>
    <row r="65" spans="1:7" ht="14.25">
      <c r="A65" s="3" t="s">
        <v>64</v>
      </c>
      <c r="B65" s="4">
        <v>64</v>
      </c>
      <c r="C65" s="29"/>
      <c r="D65" s="27"/>
      <c r="F65" s="19" t="str">
        <f>IF(C65&gt;=C66,"正确","错误")</f>
        <v>正确</v>
      </c>
      <c r="G65" s="19" t="str">
        <f>IF(D65&gt;=D66,"正确","错误")</f>
        <v>正确</v>
      </c>
    </row>
    <row r="66" spans="1:7" ht="14.25">
      <c r="A66" s="3" t="s">
        <v>65</v>
      </c>
      <c r="B66" s="4">
        <v>65</v>
      </c>
      <c r="C66" s="29"/>
      <c r="D66" s="27"/>
      <c r="F66" s="19"/>
      <c r="G66" s="19"/>
    </row>
    <row r="67" spans="1:7" ht="14.25">
      <c r="A67" s="3" t="s">
        <v>66</v>
      </c>
      <c r="B67" s="4">
        <v>66</v>
      </c>
      <c r="C67" s="29"/>
      <c r="D67" s="27"/>
      <c r="F67" s="19" t="str">
        <f>IF(C67=C61+C62+C63+C64+C65,"正确","错误")</f>
        <v>正确</v>
      </c>
      <c r="G67" s="19" t="str">
        <f>IF(D67=D61+D62+D63+D64+D65,"正确","错误")</f>
        <v>正确</v>
      </c>
    </row>
    <row r="68" spans="1:7" ht="14.25">
      <c r="A68" s="3" t="s">
        <v>67</v>
      </c>
      <c r="B68" s="4">
        <v>67</v>
      </c>
      <c r="C68" s="29"/>
      <c r="D68" s="27"/>
      <c r="F68" s="19"/>
      <c r="G68" s="19"/>
    </row>
    <row r="69" spans="1:7" ht="14.25">
      <c r="A69" s="3" t="s">
        <v>68</v>
      </c>
      <c r="B69" s="4">
        <v>68</v>
      </c>
      <c r="C69" s="29"/>
      <c r="D69" s="27"/>
      <c r="F69" s="19" t="str">
        <f>IF(C69=C60+C67+C68,"正确","错误")</f>
        <v>正确</v>
      </c>
      <c r="G69" s="19" t="str">
        <f>IF(D69=D60+D67+D68,"正确","错误")</f>
        <v>正确</v>
      </c>
    </row>
    <row r="70" spans="1:7" ht="14.25">
      <c r="A70" s="3" t="s">
        <v>69</v>
      </c>
      <c r="B70" s="4">
        <v>69</v>
      </c>
      <c r="C70" s="29"/>
      <c r="D70" s="27"/>
      <c r="F70" s="19"/>
      <c r="G70" s="19"/>
    </row>
    <row r="71" spans="1:7" ht="14.25">
      <c r="A71" s="3" t="s">
        <v>70</v>
      </c>
      <c r="B71" s="4">
        <v>70</v>
      </c>
      <c r="C71" s="29"/>
      <c r="D71" s="27"/>
      <c r="F71" s="19" t="str">
        <f>IF(C71=C72+C73+C74+C77+C78,"正确","错误")</f>
        <v>正确</v>
      </c>
      <c r="G71" s="19" t="str">
        <f>IF(D71=D72+D73+D74+D77+D78,"正确","错误")</f>
        <v>正确</v>
      </c>
    </row>
    <row r="72" spans="1:7" ht="14.25">
      <c r="A72" s="3" t="s">
        <v>71</v>
      </c>
      <c r="B72" s="4">
        <v>71</v>
      </c>
      <c r="C72" s="29"/>
      <c r="D72" s="27"/>
      <c r="F72" s="19"/>
      <c r="G72" s="19"/>
    </row>
    <row r="73" spans="1:7" ht="14.25">
      <c r="A73" s="3" t="s">
        <v>72</v>
      </c>
      <c r="B73" s="4">
        <v>72</v>
      </c>
      <c r="C73" s="29"/>
      <c r="D73" s="27"/>
      <c r="F73" s="19"/>
      <c r="G73" s="19"/>
    </row>
    <row r="74" spans="1:7" ht="14.25">
      <c r="A74" s="3" t="s">
        <v>73</v>
      </c>
      <c r="B74" s="4">
        <v>73</v>
      </c>
      <c r="C74" s="29"/>
      <c r="D74" s="27"/>
      <c r="F74" s="19" t="str">
        <f>IF(C74&gt;=C75+C76,"正确","错误")</f>
        <v>正确</v>
      </c>
      <c r="G74" s="19" t="str">
        <f>IF(D74&gt;=D75+D76,"正确","错误")</f>
        <v>正确</v>
      </c>
    </row>
    <row r="75" spans="1:7" ht="14.25">
      <c r="A75" s="3" t="s">
        <v>74</v>
      </c>
      <c r="B75" s="4">
        <v>74</v>
      </c>
      <c r="C75" s="29"/>
      <c r="D75" s="27"/>
      <c r="F75" s="19"/>
      <c r="G75" s="19"/>
    </row>
    <row r="76" spans="1:7" ht="14.25">
      <c r="A76" s="3" t="s">
        <v>75</v>
      </c>
      <c r="B76" s="4">
        <v>75</v>
      </c>
      <c r="C76" s="29"/>
      <c r="D76" s="27"/>
      <c r="F76" s="19"/>
      <c r="G76" s="19"/>
    </row>
    <row r="77" spans="1:7" ht="14.25">
      <c r="A77" s="3" t="s">
        <v>76</v>
      </c>
      <c r="B77" s="4">
        <v>76</v>
      </c>
      <c r="C77" s="29"/>
      <c r="D77" s="27"/>
      <c r="F77" s="19"/>
      <c r="G77" s="19"/>
    </row>
    <row r="78" spans="1:7" ht="14.25">
      <c r="A78" s="3" t="s">
        <v>77</v>
      </c>
      <c r="B78" s="4">
        <v>77</v>
      </c>
      <c r="C78" s="29"/>
      <c r="D78" s="27"/>
      <c r="F78" s="19"/>
      <c r="G78" s="19"/>
    </row>
    <row r="79" spans="1:7" ht="14.25">
      <c r="A79" s="3" t="s">
        <v>78</v>
      </c>
      <c r="B79" s="4">
        <v>78</v>
      </c>
      <c r="C79" s="29"/>
      <c r="D79" s="27"/>
      <c r="F79" s="19"/>
      <c r="G79" s="19"/>
    </row>
    <row r="80" spans="1:7" ht="14.25">
      <c r="A80" s="3" t="s">
        <v>79</v>
      </c>
      <c r="B80" s="4">
        <v>79</v>
      </c>
      <c r="C80" s="29"/>
      <c r="D80" s="27"/>
      <c r="F80" s="19" t="str">
        <f>IF(C80&gt;=C81+C82+C83,"正确","错误")</f>
        <v>正确</v>
      </c>
      <c r="G80" s="19" t="str">
        <f>IF(D80&gt;=D81+D82+D83,"正确","错误")</f>
        <v>正确</v>
      </c>
    </row>
    <row r="81" spans="1:7" ht="14.25">
      <c r="A81" s="3" t="s">
        <v>80</v>
      </c>
      <c r="B81" s="4">
        <v>80</v>
      </c>
      <c r="C81" s="29"/>
      <c r="D81" s="27"/>
      <c r="F81" s="19"/>
      <c r="G81" s="19"/>
    </row>
    <row r="82" spans="1:7" ht="14.25">
      <c r="A82" s="3" t="s">
        <v>81</v>
      </c>
      <c r="B82" s="4">
        <v>81</v>
      </c>
      <c r="C82" s="29"/>
      <c r="D82" s="27"/>
      <c r="F82" s="19"/>
      <c r="G82" s="19"/>
    </row>
    <row r="83" spans="1:7" ht="14.25">
      <c r="A83" s="3" t="s">
        <v>82</v>
      </c>
      <c r="B83" s="4">
        <v>82</v>
      </c>
      <c r="C83" s="29"/>
      <c r="D83" s="27"/>
      <c r="F83" s="19"/>
      <c r="G83" s="19"/>
    </row>
    <row r="84" spans="1:7" ht="14.25">
      <c r="A84" s="3" t="s">
        <v>83</v>
      </c>
      <c r="B84" s="4">
        <v>83</v>
      </c>
      <c r="C84" s="29"/>
      <c r="D84" s="27"/>
      <c r="F84" s="19"/>
      <c r="G84" s="19"/>
    </row>
    <row r="85" spans="1:7" ht="14.25">
      <c r="A85" s="3" t="s">
        <v>84</v>
      </c>
      <c r="B85" s="4">
        <v>84</v>
      </c>
      <c r="C85" s="29"/>
      <c r="D85" s="27"/>
      <c r="F85" s="19"/>
      <c r="G85" s="19"/>
    </row>
    <row r="86" spans="1:7" ht="14.25">
      <c r="A86" s="3" t="s">
        <v>85</v>
      </c>
      <c r="B86" s="4">
        <v>85</v>
      </c>
      <c r="C86" s="29"/>
      <c r="D86" s="27"/>
      <c r="F86" s="19"/>
      <c r="G86" s="19"/>
    </row>
    <row r="87" spans="1:7" ht="14.25">
      <c r="A87" s="3" t="s">
        <v>86</v>
      </c>
      <c r="B87" s="4">
        <v>86</v>
      </c>
      <c r="C87" s="29"/>
      <c r="D87" s="27"/>
      <c r="F87" s="19" t="str">
        <f>IF(C87=ROUND(C71+C79+C80+C84+C85+C86,2),"正确","错误")</f>
        <v>正确</v>
      </c>
      <c r="G87" s="19" t="str">
        <f>IF(D87=ROUND(D71+D79+D80+D84+D85+D86,2),"正确","错误")</f>
        <v>正确</v>
      </c>
    </row>
    <row r="88" spans="1:7" ht="14.25">
      <c r="A88" s="3" t="s">
        <v>87</v>
      </c>
      <c r="B88" s="4">
        <v>87</v>
      </c>
      <c r="C88" s="29"/>
      <c r="D88" s="27"/>
      <c r="F88" s="19" t="str">
        <f>IF(AND(C88=ROUND(C69+C70+C87,2),C88=C45),"正确","错误")</f>
        <v>正确</v>
      </c>
      <c r="G88" s="19" t="str">
        <f>IF(AND(D88=ROUND(D69+D70+D87,2),D88=D45),"正确","错误")</f>
        <v>正确</v>
      </c>
    </row>
    <row r="89" spans="1:8" ht="14.25" customHeight="1">
      <c r="A89" s="32" t="s">
        <v>218</v>
      </c>
      <c r="B89" s="32"/>
      <c r="C89" s="32"/>
      <c r="D89" s="32"/>
      <c r="E89" s="32"/>
      <c r="F89" s="32"/>
      <c r="G89" s="32"/>
      <c r="H89" s="18"/>
    </row>
    <row r="90" spans="1:8" ht="14.25">
      <c r="A90" s="32"/>
      <c r="B90" s="32"/>
      <c r="C90" s="32"/>
      <c r="D90" s="32"/>
      <c r="E90" s="32"/>
      <c r="F90" s="32"/>
      <c r="G90" s="32"/>
      <c r="H90" s="18"/>
    </row>
    <row r="91" spans="1:8" ht="14.25">
      <c r="A91" s="32"/>
      <c r="B91" s="32"/>
      <c r="C91" s="32"/>
      <c r="D91" s="32"/>
      <c r="E91" s="32"/>
      <c r="F91" s="32"/>
      <c r="G91" s="32"/>
      <c r="H91" s="18"/>
    </row>
    <row r="92" spans="1:8" ht="14.25">
      <c r="A92" s="32"/>
      <c r="B92" s="32"/>
      <c r="C92" s="32"/>
      <c r="D92" s="32"/>
      <c r="E92" s="32"/>
      <c r="F92" s="32"/>
      <c r="G92" s="32"/>
      <c r="H92" s="18"/>
    </row>
    <row r="93" spans="1:7" ht="14.25">
      <c r="A93" s="32"/>
      <c r="B93" s="32"/>
      <c r="C93" s="32"/>
      <c r="D93" s="32"/>
      <c r="E93" s="32"/>
      <c r="F93" s="32"/>
      <c r="G93" s="32"/>
    </row>
    <row r="94" spans="1:7" ht="14.25">
      <c r="A94" s="32"/>
      <c r="B94" s="32"/>
      <c r="C94" s="32"/>
      <c r="D94" s="32"/>
      <c r="E94" s="32"/>
      <c r="F94" s="32"/>
      <c r="G94" s="32"/>
    </row>
    <row r="95" spans="1:7" ht="14.25">
      <c r="A95" s="32"/>
      <c r="B95" s="32"/>
      <c r="C95" s="32"/>
      <c r="D95" s="32"/>
      <c r="E95" s="32"/>
      <c r="F95" s="32"/>
      <c r="G95" s="32"/>
    </row>
    <row r="96" spans="1:7" ht="14.25">
      <c r="A96" s="32"/>
      <c r="B96" s="32"/>
      <c r="C96" s="32"/>
      <c r="D96" s="32"/>
      <c r="E96" s="32"/>
      <c r="F96" s="32"/>
      <c r="G96" s="32"/>
    </row>
    <row r="97" spans="1:7" ht="14.25">
      <c r="A97" s="32"/>
      <c r="B97" s="32"/>
      <c r="C97" s="32"/>
      <c r="D97" s="32"/>
      <c r="E97" s="32"/>
      <c r="F97" s="32"/>
      <c r="G97" s="32"/>
    </row>
    <row r="98" spans="1:7" ht="14.25">
      <c r="A98" s="32"/>
      <c r="B98" s="32"/>
      <c r="C98" s="32"/>
      <c r="D98" s="32"/>
      <c r="E98" s="32"/>
      <c r="F98" s="32"/>
      <c r="G98" s="32"/>
    </row>
    <row r="99" spans="1:7" ht="14.25">
      <c r="A99" s="32"/>
      <c r="B99" s="32"/>
      <c r="C99" s="32"/>
      <c r="D99" s="32"/>
      <c r="E99" s="32"/>
      <c r="F99" s="32"/>
      <c r="G99" s="32"/>
    </row>
    <row r="100" spans="1:7" ht="14.25">
      <c r="A100" s="32"/>
      <c r="B100" s="32"/>
      <c r="C100" s="32"/>
      <c r="D100" s="32"/>
      <c r="E100" s="32"/>
      <c r="F100" s="32"/>
      <c r="G100" s="32"/>
    </row>
    <row r="101" spans="1:7" ht="14.25">
      <c r="A101" s="32"/>
      <c r="B101" s="32"/>
      <c r="C101" s="32"/>
      <c r="D101" s="32"/>
      <c r="E101" s="32"/>
      <c r="F101" s="32"/>
      <c r="G101" s="32"/>
    </row>
    <row r="102" spans="1:7" ht="14.25">
      <c r="A102" s="32"/>
      <c r="B102" s="32"/>
      <c r="C102" s="32"/>
      <c r="D102" s="32"/>
      <c r="E102" s="32"/>
      <c r="F102" s="32"/>
      <c r="G102" s="32"/>
    </row>
    <row r="103" spans="1:7" ht="14.25">
      <c r="A103" s="32"/>
      <c r="B103" s="32"/>
      <c r="C103" s="32"/>
      <c r="D103" s="32"/>
      <c r="E103" s="32"/>
      <c r="F103" s="32"/>
      <c r="G103" s="32"/>
    </row>
    <row r="104" spans="1:5" ht="14.25">
      <c r="A104" s="15"/>
      <c r="B104" s="16"/>
      <c r="C104" s="15"/>
      <c r="D104" s="15"/>
      <c r="E104" s="15"/>
    </row>
    <row r="105" spans="1:5" ht="14.25">
      <c r="A105" s="15"/>
      <c r="B105" s="16"/>
      <c r="C105" s="15"/>
      <c r="D105" s="15"/>
      <c r="E105" s="15"/>
    </row>
    <row r="106" spans="1:5" ht="14.25">
      <c r="A106" s="15"/>
      <c r="B106" s="16"/>
      <c r="C106" s="15"/>
      <c r="D106" s="15"/>
      <c r="E106" s="15"/>
    </row>
    <row r="107" spans="1:5" ht="14.25">
      <c r="A107" s="15"/>
      <c r="B107" s="16"/>
      <c r="C107" s="15"/>
      <c r="D107" s="15"/>
      <c r="E107" s="15"/>
    </row>
    <row r="108" spans="1:5" ht="14.25">
      <c r="A108" s="15"/>
      <c r="B108" s="16"/>
      <c r="C108" s="15"/>
      <c r="D108" s="15"/>
      <c r="E108" s="15"/>
    </row>
    <row r="109" spans="1:5" ht="14.25">
      <c r="A109" s="15"/>
      <c r="B109" s="16"/>
      <c r="C109" s="15"/>
      <c r="D109" s="15"/>
      <c r="E109" s="15"/>
    </row>
    <row r="110" spans="1:5" ht="14.25">
      <c r="A110" s="15"/>
      <c r="B110" s="16"/>
      <c r="C110" s="15"/>
      <c r="D110" s="15"/>
      <c r="E110" s="15"/>
    </row>
    <row r="111" spans="1:5" ht="14.25">
      <c r="A111" s="15"/>
      <c r="B111" s="16"/>
      <c r="C111" s="15"/>
      <c r="D111" s="15"/>
      <c r="E111" s="15"/>
    </row>
    <row r="112" spans="1:5" ht="14.25">
      <c r="A112" s="15"/>
      <c r="B112" s="16"/>
      <c r="C112" s="15"/>
      <c r="D112" s="15"/>
      <c r="E112" s="15"/>
    </row>
    <row r="113" s="15" customFormat="1" ht="14.25">
      <c r="B113" s="16"/>
    </row>
    <row r="114" s="15" customFormat="1" ht="14.25">
      <c r="B114" s="16"/>
    </row>
    <row r="115" s="15" customFormat="1" ht="14.25">
      <c r="B115" s="16"/>
    </row>
    <row r="116" s="15" customFormat="1" ht="14.25">
      <c r="B116" s="16"/>
    </row>
    <row r="117" s="15" customFormat="1" ht="14.25">
      <c r="B117" s="16"/>
    </row>
    <row r="118" s="15" customFormat="1" ht="14.25">
      <c r="B118" s="16"/>
    </row>
    <row r="119" s="15" customFormat="1" ht="14.25">
      <c r="B119" s="16"/>
    </row>
    <row r="120" s="15" customFormat="1" ht="14.25">
      <c r="B120" s="16"/>
    </row>
    <row r="121" s="15" customFormat="1" ht="14.25">
      <c r="B121" s="16"/>
    </row>
    <row r="122" s="15" customFormat="1" ht="14.25">
      <c r="B122" s="16"/>
    </row>
    <row r="123" s="15" customFormat="1" ht="14.25">
      <c r="B123" s="16"/>
    </row>
    <row r="124" s="15" customFormat="1" ht="14.25">
      <c r="B124" s="16"/>
    </row>
    <row r="125" s="15" customFormat="1" ht="14.25">
      <c r="B125" s="16"/>
    </row>
    <row r="126" s="15" customFormat="1" ht="14.25">
      <c r="B126" s="16"/>
    </row>
    <row r="127" s="15" customFormat="1" ht="14.25">
      <c r="B127" s="16"/>
    </row>
    <row r="128" s="15" customFormat="1" ht="14.25">
      <c r="B128" s="16"/>
    </row>
    <row r="129" s="15" customFormat="1" ht="14.25">
      <c r="B129" s="16"/>
    </row>
    <row r="130" s="15" customFormat="1" ht="14.25">
      <c r="B130" s="16"/>
    </row>
    <row r="131" s="15" customFormat="1" ht="14.25">
      <c r="B131" s="16"/>
    </row>
    <row r="132" s="15" customFormat="1" ht="14.25">
      <c r="B132" s="16"/>
    </row>
    <row r="133" s="15" customFormat="1" ht="14.25">
      <c r="B133" s="16"/>
    </row>
    <row r="134" s="15" customFormat="1" ht="14.25">
      <c r="B134" s="16"/>
    </row>
    <row r="135" s="15" customFormat="1" ht="14.25">
      <c r="B135" s="16"/>
    </row>
    <row r="136" s="15" customFormat="1" ht="14.25">
      <c r="B136" s="16"/>
    </row>
    <row r="137" s="15" customFormat="1" ht="14.25">
      <c r="B137" s="16"/>
    </row>
    <row r="138" s="15" customFormat="1" ht="14.25">
      <c r="B138" s="16"/>
    </row>
    <row r="139" s="15" customFormat="1" ht="14.25">
      <c r="B139" s="16"/>
    </row>
    <row r="140" s="15" customFormat="1" ht="14.25">
      <c r="B140" s="16"/>
    </row>
    <row r="141" s="15" customFormat="1" ht="14.25">
      <c r="B141" s="16"/>
    </row>
    <row r="142" s="15" customFormat="1" ht="14.25">
      <c r="B142" s="16"/>
    </row>
    <row r="143" s="15" customFormat="1" ht="14.25">
      <c r="B143" s="16"/>
    </row>
    <row r="144" s="15" customFormat="1" ht="14.25">
      <c r="B144" s="16"/>
    </row>
    <row r="145" s="15" customFormat="1" ht="14.25">
      <c r="B145" s="16"/>
    </row>
    <row r="146" s="15" customFormat="1" ht="14.25">
      <c r="B146" s="16"/>
    </row>
    <row r="147" s="15" customFormat="1" ht="14.25">
      <c r="B147" s="16"/>
    </row>
    <row r="148" s="15" customFormat="1" ht="14.25">
      <c r="B148" s="16"/>
    </row>
    <row r="149" s="15" customFormat="1" ht="14.25">
      <c r="B149" s="16"/>
    </row>
    <row r="150" s="15" customFormat="1" ht="14.25">
      <c r="B150" s="16"/>
    </row>
    <row r="151" s="15" customFormat="1" ht="14.25">
      <c r="B151" s="16"/>
    </row>
    <row r="152" s="15" customFormat="1" ht="14.25">
      <c r="B152" s="16"/>
    </row>
    <row r="153" s="15" customFormat="1" ht="14.25">
      <c r="B153" s="16"/>
    </row>
    <row r="154" s="15" customFormat="1" ht="14.25">
      <c r="B154" s="16"/>
    </row>
    <row r="155" s="15" customFormat="1" ht="14.25">
      <c r="B155" s="16"/>
    </row>
    <row r="156" s="15" customFormat="1" ht="14.25">
      <c r="B156" s="16"/>
    </row>
    <row r="157" s="15" customFormat="1" ht="14.25">
      <c r="B157" s="16"/>
    </row>
    <row r="158" s="15" customFormat="1" ht="14.25">
      <c r="B158" s="16"/>
    </row>
    <row r="159" s="15" customFormat="1" ht="14.25">
      <c r="B159" s="16"/>
    </row>
    <row r="160" s="15" customFormat="1" ht="14.25">
      <c r="B160" s="16"/>
    </row>
    <row r="161" s="15" customFormat="1" ht="14.25">
      <c r="B161" s="16"/>
    </row>
    <row r="162" s="15" customFormat="1" ht="14.25">
      <c r="B162" s="16"/>
    </row>
    <row r="163" s="15" customFormat="1" ht="14.25">
      <c r="B163" s="16"/>
    </row>
    <row r="164" s="15" customFormat="1" ht="14.25">
      <c r="B164" s="16"/>
    </row>
    <row r="165" s="15" customFormat="1" ht="14.25">
      <c r="B165" s="16"/>
    </row>
    <row r="166" s="15" customFormat="1" ht="14.25">
      <c r="B166" s="16"/>
    </row>
    <row r="167" s="15" customFormat="1" ht="14.25">
      <c r="B167" s="16"/>
    </row>
    <row r="168" s="15" customFormat="1" ht="14.25">
      <c r="B168" s="16"/>
    </row>
    <row r="169" s="15" customFormat="1" ht="14.25">
      <c r="B169" s="16"/>
    </row>
    <row r="170" s="15" customFormat="1" ht="14.25">
      <c r="B170" s="16"/>
    </row>
    <row r="171" s="15" customFormat="1" ht="14.25">
      <c r="B171" s="16"/>
    </row>
    <row r="172" s="15" customFormat="1" ht="14.25">
      <c r="B172" s="16"/>
    </row>
    <row r="173" s="15" customFormat="1" ht="14.25">
      <c r="B173" s="16"/>
    </row>
    <row r="174" s="15" customFormat="1" ht="14.25">
      <c r="B174" s="16"/>
    </row>
    <row r="175" s="15" customFormat="1" ht="14.25">
      <c r="B175" s="16"/>
    </row>
    <row r="176" s="15" customFormat="1" ht="14.25">
      <c r="B176" s="16"/>
    </row>
    <row r="177" s="15" customFormat="1" ht="14.25">
      <c r="B177" s="16"/>
    </row>
    <row r="178" s="15" customFormat="1" ht="14.25">
      <c r="B178" s="16"/>
    </row>
    <row r="179" s="15" customFormat="1" ht="14.25">
      <c r="B179" s="16"/>
    </row>
    <row r="180" s="15" customFormat="1" ht="14.25">
      <c r="B180" s="16"/>
    </row>
    <row r="181" s="15" customFormat="1" ht="14.25">
      <c r="B181" s="16"/>
    </row>
    <row r="182" s="15" customFormat="1" ht="14.25">
      <c r="B182" s="16"/>
    </row>
    <row r="183" s="15" customFormat="1" ht="14.25">
      <c r="B183" s="16"/>
    </row>
    <row r="184" s="15" customFormat="1" ht="14.25">
      <c r="B184" s="16"/>
    </row>
    <row r="185" s="15" customFormat="1" ht="14.25">
      <c r="B185" s="16"/>
    </row>
    <row r="186" s="15" customFormat="1" ht="14.25">
      <c r="B186" s="16"/>
    </row>
    <row r="187" s="15" customFormat="1" ht="14.25">
      <c r="B187" s="16"/>
    </row>
    <row r="188" s="15" customFormat="1" ht="14.25">
      <c r="B188" s="16"/>
    </row>
    <row r="189" s="15" customFormat="1" ht="14.25">
      <c r="B189" s="16"/>
    </row>
    <row r="190" s="15" customFormat="1" ht="14.25">
      <c r="B190" s="16"/>
    </row>
  </sheetData>
  <sheetProtection sheet="1" objects="1" scenarios="1"/>
  <mergeCells count="1">
    <mergeCell ref="A89:G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pane ySplit="1" topLeftCell="BM29" activePane="bottomLeft" state="frozen"/>
      <selection pane="topLeft" activeCell="A1" sqref="A1"/>
      <selection pane="bottomLeft" activeCell="F33" sqref="F33"/>
    </sheetView>
  </sheetViews>
  <sheetFormatPr defaultColWidth="9.00390625" defaultRowHeight="14.25"/>
  <cols>
    <col min="1" max="1" width="31.125" style="1" customWidth="1"/>
    <col min="2" max="2" width="6.125" style="2" customWidth="1"/>
    <col min="3" max="3" width="15.125" style="1" customWidth="1"/>
    <col min="4" max="4" width="14.125" style="1" customWidth="1"/>
    <col min="5" max="5" width="11.00390625" style="15" customWidth="1"/>
    <col min="6" max="6" width="11.625" style="15" customWidth="1"/>
    <col min="7" max="31" width="9.00390625" style="15" customWidth="1"/>
    <col min="32" max="16384" width="9.00390625" style="1" customWidth="1"/>
  </cols>
  <sheetData>
    <row r="1" spans="1:6" ht="30.75" customHeight="1">
      <c r="A1" s="9" t="s">
        <v>149</v>
      </c>
      <c r="B1" s="9" t="s">
        <v>150</v>
      </c>
      <c r="C1" s="9" t="s">
        <v>146</v>
      </c>
      <c r="D1" s="20" t="s">
        <v>147</v>
      </c>
      <c r="E1" s="21" t="s">
        <v>219</v>
      </c>
      <c r="F1" s="21" t="s">
        <v>220</v>
      </c>
    </row>
    <row r="2" spans="1:6" ht="15.75">
      <c r="A2" s="10" t="s">
        <v>89</v>
      </c>
      <c r="B2" s="12">
        <v>1</v>
      </c>
      <c r="C2" s="30"/>
      <c r="D2" s="28"/>
      <c r="E2" s="19"/>
      <c r="F2" s="19"/>
    </row>
    <row r="3" spans="1:6" ht="15.75">
      <c r="A3" s="3" t="s">
        <v>90</v>
      </c>
      <c r="B3" s="6">
        <v>2</v>
      </c>
      <c r="C3" s="30"/>
      <c r="D3" s="28"/>
      <c r="E3" s="19"/>
      <c r="F3" s="19"/>
    </row>
    <row r="4" spans="1:6" ht="15.75">
      <c r="A4" s="3" t="s">
        <v>91</v>
      </c>
      <c r="B4" s="6">
        <v>3</v>
      </c>
      <c r="C4" s="30"/>
      <c r="D4" s="28"/>
      <c r="E4" s="19"/>
      <c r="F4" s="19"/>
    </row>
    <row r="5" spans="1:6" ht="15.75">
      <c r="A5" s="3" t="s">
        <v>92</v>
      </c>
      <c r="B5" s="6">
        <v>4</v>
      </c>
      <c r="C5" s="30"/>
      <c r="D5" s="28"/>
      <c r="E5" s="19"/>
      <c r="F5" s="19"/>
    </row>
    <row r="6" spans="1:6" ht="15.75">
      <c r="A6" s="3" t="s">
        <v>93</v>
      </c>
      <c r="B6" s="6">
        <v>5</v>
      </c>
      <c r="C6" s="30"/>
      <c r="D6" s="28"/>
      <c r="E6" s="19" t="str">
        <f>IF(OR(C6=ROUNDDOWN(C2-C5,2),C6=ROUNDUP(C2-C5,2)),"正确","错误")</f>
        <v>正确</v>
      </c>
      <c r="F6" s="19" t="str">
        <f>IF(OR(D6=ROUNDDOWN(D2-D5,2),D6=ROUNDUP(D2-D5,2)),"正确","错误")</f>
        <v>正确</v>
      </c>
    </row>
    <row r="7" spans="1:6" ht="15.75">
      <c r="A7" s="3" t="s">
        <v>94</v>
      </c>
      <c r="B7" s="6">
        <v>6</v>
      </c>
      <c r="C7" s="30"/>
      <c r="D7" s="28"/>
      <c r="E7" s="19"/>
      <c r="F7" s="19"/>
    </row>
    <row r="8" spans="1:6" ht="15.75">
      <c r="A8" s="3" t="s">
        <v>95</v>
      </c>
      <c r="B8" s="6">
        <v>7</v>
      </c>
      <c r="C8" s="30"/>
      <c r="D8" s="28"/>
      <c r="E8" s="19"/>
      <c r="F8" s="19"/>
    </row>
    <row r="9" spans="1:6" ht="15.75">
      <c r="A9" s="3" t="s">
        <v>96</v>
      </c>
      <c r="B9" s="6">
        <v>8</v>
      </c>
      <c r="C9" s="30"/>
      <c r="D9" s="28"/>
      <c r="E9" s="19"/>
      <c r="F9" s="19"/>
    </row>
    <row r="10" spans="1:6" ht="15.75">
      <c r="A10" s="3" t="s">
        <v>97</v>
      </c>
      <c r="B10" s="6">
        <v>9</v>
      </c>
      <c r="C10" s="30"/>
      <c r="D10" s="28"/>
      <c r="E10" s="19"/>
      <c r="F10" s="19"/>
    </row>
    <row r="11" spans="1:6" ht="15.75">
      <c r="A11" s="3" t="s">
        <v>98</v>
      </c>
      <c r="B11" s="6">
        <v>10</v>
      </c>
      <c r="C11" s="30"/>
      <c r="D11" s="28"/>
      <c r="E11" s="19"/>
      <c r="F11" s="19"/>
    </row>
    <row r="12" spans="1:6" ht="15.75">
      <c r="A12" s="3" t="s">
        <v>99</v>
      </c>
      <c r="B12" s="6">
        <v>11</v>
      </c>
      <c r="C12" s="30"/>
      <c r="D12" s="28"/>
      <c r="E12" s="19"/>
      <c r="F12" s="19"/>
    </row>
    <row r="13" spans="1:6" ht="15.75">
      <c r="A13" s="3" t="s">
        <v>100</v>
      </c>
      <c r="B13" s="6">
        <v>12</v>
      </c>
      <c r="C13" s="30"/>
      <c r="D13" s="28"/>
      <c r="E13" s="19"/>
      <c r="F13" s="19"/>
    </row>
    <row r="14" spans="1:6" ht="15.75">
      <c r="A14" s="3" t="s">
        <v>98</v>
      </c>
      <c r="B14" s="6">
        <v>13</v>
      </c>
      <c r="C14" s="30"/>
      <c r="D14" s="28"/>
      <c r="E14" s="19"/>
      <c r="F14" s="19"/>
    </row>
    <row r="15" spans="1:6" ht="15.75">
      <c r="A15" s="3" t="s">
        <v>101</v>
      </c>
      <c r="B15" s="6">
        <v>14</v>
      </c>
      <c r="C15" s="30"/>
      <c r="D15" s="28"/>
      <c r="E15" s="19" t="str">
        <f>IF(OR(C15=ROUNDDOWN(C6-C7-C9-C10-C11+C12+C13+C14,2),C15=ROUNDUP(C6-C7-C9-C10-C11+C12+C13+C14,2)),"正确","错误")</f>
        <v>正确</v>
      </c>
      <c r="F15" s="19" t="str">
        <f>IF(OR(D15=ROUNDDOWN(D6-D7-D9-D10-D11+D12+D13+D14,2),D15=ROUNDUP(D6-D7-D9-D10-D11+D12+D13+D14,2)),"正确","错误")</f>
        <v>正确</v>
      </c>
    </row>
    <row r="16" spans="1:6" ht="15.75">
      <c r="A16" s="3" t="s">
        <v>102</v>
      </c>
      <c r="B16" s="6">
        <v>15</v>
      </c>
      <c r="C16" s="30"/>
      <c r="D16" s="28"/>
      <c r="E16" s="19"/>
      <c r="F16" s="19"/>
    </row>
    <row r="17" spans="1:6" ht="15.75">
      <c r="A17" s="3" t="s">
        <v>103</v>
      </c>
      <c r="B17" s="6">
        <v>16</v>
      </c>
      <c r="C17" s="30"/>
      <c r="D17" s="28"/>
      <c r="E17" s="19"/>
      <c r="F17" s="19"/>
    </row>
    <row r="18" spans="1:6" ht="15.75">
      <c r="A18" s="3" t="s">
        <v>104</v>
      </c>
      <c r="B18" s="6">
        <v>17</v>
      </c>
      <c r="C18" s="30"/>
      <c r="D18" s="28"/>
      <c r="E18" s="19"/>
      <c r="F18" s="19"/>
    </row>
    <row r="19" spans="1:6" ht="15.75">
      <c r="A19" s="3" t="s">
        <v>105</v>
      </c>
      <c r="B19" s="6">
        <v>18</v>
      </c>
      <c r="C19" s="30"/>
      <c r="D19" s="28"/>
      <c r="E19" s="19"/>
      <c r="F19" s="19"/>
    </row>
    <row r="20" spans="1:6" ht="15.75">
      <c r="A20" s="3" t="s">
        <v>98</v>
      </c>
      <c r="B20" s="6">
        <v>19</v>
      </c>
      <c r="C20" s="30"/>
      <c r="D20" s="28"/>
      <c r="E20" s="19"/>
      <c r="F20" s="19"/>
    </row>
    <row r="21" spans="1:6" ht="15.75">
      <c r="A21" s="3" t="s">
        <v>106</v>
      </c>
      <c r="B21" s="6">
        <v>20</v>
      </c>
      <c r="C21" s="30"/>
      <c r="D21" s="28"/>
      <c r="E21" s="19" t="str">
        <f>IF(OR(C21=ROUNDDOWN(C15+C16-C17-C18-C19-C20,2),C21=ROUNDUP(C15+C16-C17-C18-C19-C20,2)),"正确","错误")</f>
        <v>正确</v>
      </c>
      <c r="F21" s="19" t="str">
        <f>IF(OR(D21=ROUNDDOWN(D15+D16-D17-D18-D19-D20,2),D21=ROUNDUP(D15+D16-D17-D18-D19-D20,2)),"正确","错误")</f>
        <v>正确</v>
      </c>
    </row>
    <row r="22" spans="1:6" ht="15.75">
      <c r="A22" s="3" t="s">
        <v>107</v>
      </c>
      <c r="B22" s="6">
        <v>21</v>
      </c>
      <c r="C22" s="30"/>
      <c r="D22" s="28"/>
      <c r="E22" s="19"/>
      <c r="F22" s="19"/>
    </row>
    <row r="23" spans="1:6" ht="15.75">
      <c r="A23" s="3" t="s">
        <v>108</v>
      </c>
      <c r="B23" s="6">
        <v>22</v>
      </c>
      <c r="C23" s="30"/>
      <c r="D23" s="28"/>
      <c r="E23" s="19"/>
      <c r="F23" s="19"/>
    </row>
    <row r="24" spans="1:6" ht="15.75">
      <c r="A24" s="3" t="s">
        <v>109</v>
      </c>
      <c r="B24" s="6">
        <v>23</v>
      </c>
      <c r="C24" s="30"/>
      <c r="D24" s="28"/>
      <c r="E24" s="19" t="str">
        <f>IF(C24&gt;=C25,"正确","错误")</f>
        <v>正确</v>
      </c>
      <c r="F24" s="19" t="str">
        <f>IF(D24&gt;=D25,"正确","错误")</f>
        <v>正确</v>
      </c>
    </row>
    <row r="25" spans="1:6" ht="15.75">
      <c r="A25" s="7" t="s">
        <v>110</v>
      </c>
      <c r="B25" s="6">
        <v>24</v>
      </c>
      <c r="C25" s="30"/>
      <c r="D25" s="28"/>
      <c r="E25" s="19"/>
      <c r="F25" s="19"/>
    </row>
    <row r="26" spans="1:6" ht="15.75">
      <c r="A26" s="3" t="s">
        <v>111</v>
      </c>
      <c r="B26" s="6">
        <v>25</v>
      </c>
      <c r="C26" s="30"/>
      <c r="D26" s="28"/>
      <c r="E26" s="19" t="str">
        <f>IF(C26&gt;=C27+C28+C29+C30,"正确","错误")</f>
        <v>正确</v>
      </c>
      <c r="F26" s="19" t="str">
        <f>IF(D26&gt;=D27+D28+D29+D30,"正确","错误")</f>
        <v>正确</v>
      </c>
    </row>
    <row r="27" spans="1:6" ht="15.75">
      <c r="A27" s="3" t="s">
        <v>112</v>
      </c>
      <c r="B27" s="6">
        <v>26</v>
      </c>
      <c r="C27" s="30"/>
      <c r="D27" s="28"/>
      <c r="E27" s="19"/>
      <c r="F27" s="19"/>
    </row>
    <row r="28" spans="1:6" ht="15.75">
      <c r="A28" s="3" t="s">
        <v>113</v>
      </c>
      <c r="B28" s="6">
        <v>27</v>
      </c>
      <c r="C28" s="30"/>
      <c r="D28" s="28"/>
      <c r="E28" s="19"/>
      <c r="F28" s="19"/>
    </row>
    <row r="29" spans="1:6" ht="15.75">
      <c r="A29" s="3" t="s">
        <v>114</v>
      </c>
      <c r="B29" s="6">
        <v>28</v>
      </c>
      <c r="C29" s="30"/>
      <c r="D29" s="28"/>
      <c r="E29" s="19"/>
      <c r="F29" s="19"/>
    </row>
    <row r="30" spans="1:6" ht="15.75">
      <c r="A30" s="3" t="s">
        <v>115</v>
      </c>
      <c r="B30" s="6">
        <v>29</v>
      </c>
      <c r="C30" s="30"/>
      <c r="D30" s="28"/>
      <c r="E30" s="19"/>
      <c r="F30" s="19"/>
    </row>
    <row r="31" spans="1:6" ht="15.75">
      <c r="A31" s="3" t="s">
        <v>98</v>
      </c>
      <c r="B31" s="6">
        <v>30</v>
      </c>
      <c r="C31" s="30"/>
      <c r="D31" s="28"/>
      <c r="E31" s="19" t="str">
        <f>IF(C31&gt;=C32,"正确","错误")</f>
        <v>正确</v>
      </c>
      <c r="F31" s="19" t="str">
        <f>IF(D31&gt;=D32,"正确","错误")</f>
        <v>正确</v>
      </c>
    </row>
    <row r="32" spans="1:6" ht="15.75">
      <c r="A32" s="3" t="s">
        <v>116</v>
      </c>
      <c r="B32" s="6">
        <v>31</v>
      </c>
      <c r="C32" s="30"/>
      <c r="D32" s="28"/>
      <c r="E32" s="19"/>
      <c r="F32" s="19"/>
    </row>
    <row r="33" spans="1:6" ht="15.75">
      <c r="A33" s="3" t="s">
        <v>117</v>
      </c>
      <c r="B33" s="6">
        <v>32</v>
      </c>
      <c r="C33" s="30"/>
      <c r="D33" s="28"/>
      <c r="E33" s="19" t="str">
        <f>IF(C33&gt;=C34+C35+C36+C37,"正确","错误")</f>
        <v>正确</v>
      </c>
      <c r="F33" s="19" t="str">
        <f>IF(D33&gt;=D34+D35+D36+D37,"正确","错误")</f>
        <v>正确</v>
      </c>
    </row>
    <row r="34" spans="1:6" ht="15.75">
      <c r="A34" s="3" t="s">
        <v>118</v>
      </c>
      <c r="B34" s="6">
        <v>33</v>
      </c>
      <c r="C34" s="30"/>
      <c r="D34" s="28"/>
      <c r="E34" s="19"/>
      <c r="F34" s="19"/>
    </row>
    <row r="35" spans="1:6" ht="15.75">
      <c r="A35" s="3" t="s">
        <v>119</v>
      </c>
      <c r="B35" s="6">
        <v>34</v>
      </c>
      <c r="C35" s="30"/>
      <c r="D35" s="28"/>
      <c r="E35" s="19"/>
      <c r="F35" s="19"/>
    </row>
    <row r="36" spans="1:6" ht="15.75">
      <c r="A36" s="3" t="s">
        <v>120</v>
      </c>
      <c r="B36" s="6">
        <v>35</v>
      </c>
      <c r="C36" s="30"/>
      <c r="D36" s="28"/>
      <c r="E36" s="19"/>
      <c r="F36" s="19"/>
    </row>
    <row r="37" spans="1:6" ht="15.75">
      <c r="A37" s="3" t="s">
        <v>121</v>
      </c>
      <c r="B37" s="6">
        <v>36</v>
      </c>
      <c r="C37" s="30"/>
      <c r="D37" s="28"/>
      <c r="E37" s="19"/>
      <c r="F37" s="19"/>
    </row>
    <row r="38" spans="1:6" ht="15.75">
      <c r="A38" s="3" t="s">
        <v>122</v>
      </c>
      <c r="B38" s="6">
        <v>37</v>
      </c>
      <c r="C38" s="30"/>
      <c r="D38" s="28"/>
      <c r="E38" s="19" t="str">
        <f>IF(C38&gt;=C39,"正确","错误")</f>
        <v>正确</v>
      </c>
      <c r="F38" s="19" t="str">
        <f>IF(D38&gt;=D39,"正确","错误")</f>
        <v>正确</v>
      </c>
    </row>
    <row r="39" spans="1:6" ht="15.75">
      <c r="A39" s="3" t="s">
        <v>123</v>
      </c>
      <c r="B39" s="6">
        <v>38</v>
      </c>
      <c r="C39" s="30"/>
      <c r="D39" s="28"/>
      <c r="E39" s="19"/>
      <c r="F39" s="19"/>
    </row>
    <row r="40" spans="1:6" ht="15.75">
      <c r="A40" s="3" t="s">
        <v>124</v>
      </c>
      <c r="B40" s="6">
        <v>39</v>
      </c>
      <c r="C40" s="30"/>
      <c r="D40" s="28"/>
      <c r="E40" s="19" t="str">
        <f>IF(OR(C40=ROUNDDOWN(C21+C22+C23+C24+C26+C31-C33-C38,2),C40=ROUNDUP(C21+C22+C23+C24+C26+C31-C33-C38,2)),"正确","错误")</f>
        <v>正确</v>
      </c>
      <c r="F40" s="19" t="str">
        <f>IF(OR(D40=ROUNDDOWN(D21+D22+D23+D24+D26+D31-D33-D38,2),D40=ROUNDUP(D21+D22+D23+D24+D26+D31-D33-D38,2)),"正确","错误")</f>
        <v>正确</v>
      </c>
    </row>
    <row r="41" spans="1:6" ht="15.75">
      <c r="A41" s="3" t="s">
        <v>125</v>
      </c>
      <c r="B41" s="6">
        <v>40</v>
      </c>
      <c r="C41" s="30"/>
      <c r="D41" s="28"/>
      <c r="E41" s="19"/>
      <c r="F41" s="19"/>
    </row>
    <row r="42" spans="1:6" ht="15.75">
      <c r="A42" s="3" t="s">
        <v>126</v>
      </c>
      <c r="B42" s="6">
        <v>41</v>
      </c>
      <c r="C42" s="30"/>
      <c r="D42" s="28"/>
      <c r="E42" s="19"/>
      <c r="F42" s="19"/>
    </row>
    <row r="43" spans="1:6" ht="15.75">
      <c r="A43" s="3" t="s">
        <v>83</v>
      </c>
      <c r="B43" s="6">
        <v>42</v>
      </c>
      <c r="C43" s="30"/>
      <c r="D43" s="28"/>
      <c r="E43" s="19"/>
      <c r="F43" s="19"/>
    </row>
    <row r="44" spans="1:6" ht="15.75">
      <c r="A44" s="3" t="s">
        <v>127</v>
      </c>
      <c r="B44" s="6">
        <v>43</v>
      </c>
      <c r="C44" s="30"/>
      <c r="D44" s="28"/>
      <c r="E44" s="19" t="str">
        <f>IF(OR(C44=ROUNDDOWN(C40-C41-C42+C43,2),C44=ROUNDUP(C40-C41-C42+C43,2)),"正确","错误")</f>
        <v>正确</v>
      </c>
      <c r="F44" s="19" t="str">
        <f>IF(OR(D44=ROUNDDOWN(D40-D41-D42+D43,2),D44=ROUNDUP(D40-D41-D42+D43,2)),"正确","错误")</f>
        <v>正确</v>
      </c>
    </row>
    <row r="45" spans="1:6" ht="15.75">
      <c r="A45" s="3" t="s">
        <v>128</v>
      </c>
      <c r="B45" s="6">
        <v>44</v>
      </c>
      <c r="C45" s="30"/>
      <c r="D45" s="28"/>
      <c r="E45" s="19"/>
      <c r="F45" s="19"/>
    </row>
    <row r="46" spans="1:6" ht="15.75">
      <c r="A46" s="3" t="s">
        <v>129</v>
      </c>
      <c r="B46" s="6">
        <v>45</v>
      </c>
      <c r="C46" s="30"/>
      <c r="D46" s="28"/>
      <c r="E46" s="19"/>
      <c r="F46" s="19"/>
    </row>
    <row r="47" spans="1:6" ht="15.75">
      <c r="A47" s="3" t="s">
        <v>130</v>
      </c>
      <c r="B47" s="6">
        <v>46</v>
      </c>
      <c r="C47" s="30"/>
      <c r="D47" s="28"/>
      <c r="E47" s="19"/>
      <c r="F47" s="19"/>
    </row>
    <row r="48" spans="1:6" ht="15.75">
      <c r="A48" s="3" t="s">
        <v>131</v>
      </c>
      <c r="B48" s="6">
        <v>47</v>
      </c>
      <c r="C48" s="30"/>
      <c r="D48" s="28"/>
      <c r="E48" s="19" t="str">
        <f>IF(C48=C44+C45+C46+C47,"正确","错误")</f>
        <v>正确</v>
      </c>
      <c r="F48" s="19" t="str">
        <f>IF(D48=D44+D45+D46+D47,"正确","错误")</f>
        <v>正确</v>
      </c>
    </row>
    <row r="49" spans="1:6" ht="15.75">
      <c r="A49" s="3" t="s">
        <v>132</v>
      </c>
      <c r="B49" s="6">
        <v>48</v>
      </c>
      <c r="C49" s="30"/>
      <c r="D49" s="28"/>
      <c r="E49" s="19"/>
      <c r="F49" s="19"/>
    </row>
    <row r="50" spans="1:6" ht="15.75">
      <c r="A50" s="3" t="s">
        <v>133</v>
      </c>
      <c r="B50" s="6">
        <v>49</v>
      </c>
      <c r="C50" s="30"/>
      <c r="D50" s="28"/>
      <c r="E50" s="19"/>
      <c r="F50" s="19"/>
    </row>
    <row r="51" spans="1:6" ht="15.75">
      <c r="A51" s="3" t="s">
        <v>134</v>
      </c>
      <c r="B51" s="6">
        <v>50</v>
      </c>
      <c r="C51" s="30"/>
      <c r="D51" s="28"/>
      <c r="E51" s="19"/>
      <c r="F51" s="19"/>
    </row>
    <row r="52" spans="1:6" ht="15.75">
      <c r="A52" s="3" t="s">
        <v>135</v>
      </c>
      <c r="B52" s="6">
        <v>51</v>
      </c>
      <c r="C52" s="30"/>
      <c r="D52" s="28"/>
      <c r="E52" s="19"/>
      <c r="F52" s="19"/>
    </row>
    <row r="53" spans="1:6" ht="15.75">
      <c r="A53" s="3" t="s">
        <v>136</v>
      </c>
      <c r="B53" s="6">
        <v>52</v>
      </c>
      <c r="C53" s="30"/>
      <c r="D53" s="28"/>
      <c r="E53" s="19"/>
      <c r="F53" s="19"/>
    </row>
    <row r="54" spans="1:6" ht="15.75">
      <c r="A54" s="3" t="s">
        <v>137</v>
      </c>
      <c r="B54" s="6">
        <v>53</v>
      </c>
      <c r="C54" s="30"/>
      <c r="D54" s="28"/>
      <c r="E54" s="19"/>
      <c r="F54" s="19"/>
    </row>
    <row r="55" spans="1:6" ht="15.75">
      <c r="A55" s="3" t="s">
        <v>138</v>
      </c>
      <c r="B55" s="6">
        <v>54</v>
      </c>
      <c r="C55" s="30"/>
      <c r="D55" s="28"/>
      <c r="E55" s="19"/>
      <c r="F55" s="19"/>
    </row>
    <row r="56" spans="1:6" ht="15.75">
      <c r="A56" s="3" t="s">
        <v>139</v>
      </c>
      <c r="B56" s="6">
        <v>55</v>
      </c>
      <c r="C56" s="30"/>
      <c r="D56" s="28"/>
      <c r="E56" s="19"/>
      <c r="F56" s="19"/>
    </row>
    <row r="57" spans="1:6" ht="15.75">
      <c r="A57" s="3" t="s">
        <v>98</v>
      </c>
      <c r="B57" s="6">
        <v>56</v>
      </c>
      <c r="C57" s="30"/>
      <c r="D57" s="28"/>
      <c r="E57" s="19"/>
      <c r="F57" s="19"/>
    </row>
    <row r="58" spans="1:6" ht="15.75">
      <c r="A58" s="3" t="s">
        <v>140</v>
      </c>
      <c r="B58" s="6">
        <v>57</v>
      </c>
      <c r="C58" s="30"/>
      <c r="D58" s="28"/>
      <c r="E58" s="19" t="str">
        <f>IF(OR(C58=ROUNDDOWN(C48-C49-C50-C51-C52-C53-C54-C55-C56-C57,2),C58=ROUNDUP(C48-C49-C50-C51-C52-C53-C54-C55-C56-C57,2)),"正确","错误")</f>
        <v>正确</v>
      </c>
      <c r="F58" s="19" t="str">
        <f>IF(OR(D58=ROUNDDOWN(D48-D49-D50-D51-D52-D53-D54-D55-D56-D57,2),D58=ROUNDUP(D48-D49-D50-D51-D52-D53-D54-D55-D56-D57,2)),"正确","错误")</f>
        <v>正确</v>
      </c>
    </row>
    <row r="59" spans="1:6" ht="15.75">
      <c r="A59" s="3" t="s">
        <v>141</v>
      </c>
      <c r="B59" s="6">
        <v>58</v>
      </c>
      <c r="C59" s="30"/>
      <c r="D59" s="28"/>
      <c r="E59" s="19"/>
      <c r="F59" s="19"/>
    </row>
    <row r="60" spans="1:6" ht="15.75">
      <c r="A60" s="3" t="s">
        <v>142</v>
      </c>
      <c r="B60" s="6">
        <v>59</v>
      </c>
      <c r="C60" s="30"/>
      <c r="D60" s="28"/>
      <c r="E60" s="19"/>
      <c r="F60" s="19"/>
    </row>
    <row r="61" spans="1:6" ht="15.75">
      <c r="A61" s="3" t="s">
        <v>143</v>
      </c>
      <c r="B61" s="6">
        <v>60</v>
      </c>
      <c r="C61" s="30"/>
      <c r="D61" s="28"/>
      <c r="E61" s="19"/>
      <c r="F61" s="19"/>
    </row>
    <row r="62" spans="1:6" ht="15.75">
      <c r="A62" s="3" t="s">
        <v>144</v>
      </c>
      <c r="B62" s="6">
        <v>61</v>
      </c>
      <c r="C62" s="30"/>
      <c r="D62" s="28"/>
      <c r="E62" s="19"/>
      <c r="F62" s="19"/>
    </row>
    <row r="63" spans="1:6" ht="15.75">
      <c r="A63" s="3" t="s">
        <v>98</v>
      </c>
      <c r="B63" s="6">
        <v>62</v>
      </c>
      <c r="C63" s="30"/>
      <c r="D63" s="28"/>
      <c r="E63" s="19"/>
      <c r="F63" s="19"/>
    </row>
    <row r="64" spans="1:6" ht="15.75">
      <c r="A64" s="3" t="s">
        <v>84</v>
      </c>
      <c r="B64" s="6">
        <v>63</v>
      </c>
      <c r="C64" s="30"/>
      <c r="D64" s="28"/>
      <c r="E64" s="19" t="str">
        <f>IF(OR(C64=ROUNDDOWN(C58-C59-C60-C61-C62-C63,2),C64=ROUNDUP(C58-C59-C60-C61-C62-C63,2)),"正确","错误")</f>
        <v>正确</v>
      </c>
      <c r="F64" s="19" t="str">
        <f>IF(OR(D64=ROUNDDOWN(D58-D59-D60-D61-D62-D63,2),D64=ROUNDUP(D58-D59-D60-D61-D62-D63,2)),"正确","错误")</f>
        <v>正确</v>
      </c>
    </row>
    <row r="65" spans="1:6" ht="15.75">
      <c r="A65" s="3" t="s">
        <v>145</v>
      </c>
      <c r="B65" s="6">
        <v>64</v>
      </c>
      <c r="C65" s="30"/>
      <c r="D65" s="28"/>
      <c r="E65" s="19"/>
      <c r="F65" s="19"/>
    </row>
    <row r="66" spans="1:6" ht="14.25">
      <c r="A66" s="23"/>
      <c r="B66" s="24"/>
      <c r="C66" s="25"/>
      <c r="D66" s="25"/>
      <c r="E66" s="26"/>
      <c r="F66" s="26"/>
    </row>
    <row r="67" spans="1:6" ht="14.25" customHeight="1">
      <c r="A67" s="33" t="s">
        <v>216</v>
      </c>
      <c r="B67" s="33"/>
      <c r="C67" s="33"/>
      <c r="D67" s="33"/>
      <c r="E67" s="33"/>
      <c r="F67" s="33"/>
    </row>
    <row r="68" spans="1:6" ht="14.25">
      <c r="A68" s="33"/>
      <c r="B68" s="33"/>
      <c r="C68" s="33"/>
      <c r="D68" s="33"/>
      <c r="E68" s="33"/>
      <c r="F68" s="33"/>
    </row>
    <row r="69" spans="1:6" ht="14.25">
      <c r="A69" s="33"/>
      <c r="B69" s="33"/>
      <c r="C69" s="33"/>
      <c r="D69" s="33"/>
      <c r="E69" s="33"/>
      <c r="F69" s="33"/>
    </row>
    <row r="70" spans="1:6" ht="14.25">
      <c r="A70" s="33"/>
      <c r="B70" s="33"/>
      <c r="C70" s="33"/>
      <c r="D70" s="33"/>
      <c r="E70" s="33"/>
      <c r="F70" s="33"/>
    </row>
    <row r="71" spans="1:6" ht="14.25">
      <c r="A71" s="33"/>
      <c r="B71" s="33"/>
      <c r="C71" s="33"/>
      <c r="D71" s="33"/>
      <c r="E71" s="33"/>
      <c r="F71" s="33"/>
    </row>
    <row r="72" spans="1:6" ht="14.25">
      <c r="A72" s="33"/>
      <c r="B72" s="33"/>
      <c r="C72" s="33"/>
      <c r="D72" s="33"/>
      <c r="E72" s="33"/>
      <c r="F72" s="33"/>
    </row>
    <row r="73" spans="1:6" ht="14.25">
      <c r="A73" s="33"/>
      <c r="B73" s="33"/>
      <c r="C73" s="33"/>
      <c r="D73" s="33"/>
      <c r="E73" s="33"/>
      <c r="F73" s="33"/>
    </row>
    <row r="74" spans="1:6" ht="14.25">
      <c r="A74" s="33"/>
      <c r="B74" s="33"/>
      <c r="C74" s="33"/>
      <c r="D74" s="33"/>
      <c r="E74" s="33"/>
      <c r="F74" s="33"/>
    </row>
    <row r="75" spans="1:6" ht="14.25">
      <c r="A75" s="33"/>
      <c r="B75" s="33"/>
      <c r="C75" s="33"/>
      <c r="D75" s="33"/>
      <c r="E75" s="33"/>
      <c r="F75" s="33"/>
    </row>
    <row r="76" spans="1:4" ht="14.25">
      <c r="A76" s="15"/>
      <c r="B76" s="16"/>
      <c r="C76" s="15"/>
      <c r="D76" s="15"/>
    </row>
    <row r="77" spans="1:4" ht="14.25">
      <c r="A77" s="15"/>
      <c r="B77" s="16"/>
      <c r="C77" s="15"/>
      <c r="D77" s="15"/>
    </row>
    <row r="78" spans="1:4" ht="14.25">
      <c r="A78" s="15"/>
      <c r="B78" s="16"/>
      <c r="C78" s="15"/>
      <c r="D78" s="15"/>
    </row>
    <row r="79" spans="1:4" ht="14.25">
      <c r="A79" s="15"/>
      <c r="B79" s="16"/>
      <c r="C79" s="15"/>
      <c r="D79" s="15"/>
    </row>
    <row r="80" spans="1:4" ht="14.25">
      <c r="A80" s="15"/>
      <c r="B80" s="16"/>
      <c r="C80" s="15"/>
      <c r="D80" s="15"/>
    </row>
    <row r="81" s="15" customFormat="1" ht="14.25">
      <c r="B81" s="16"/>
    </row>
    <row r="82" s="15" customFormat="1" ht="14.25">
      <c r="B82" s="16"/>
    </row>
    <row r="83" s="15" customFormat="1" ht="14.25">
      <c r="B83" s="16"/>
    </row>
    <row r="84" s="15" customFormat="1" ht="14.25">
      <c r="B84" s="16"/>
    </row>
    <row r="85" s="15" customFormat="1" ht="14.25">
      <c r="B85" s="16"/>
    </row>
    <row r="86" s="15" customFormat="1" ht="14.25">
      <c r="B86" s="16"/>
    </row>
    <row r="87" s="15" customFormat="1" ht="14.25">
      <c r="B87" s="16"/>
    </row>
    <row r="88" s="15" customFormat="1" ht="14.25">
      <c r="B88" s="16"/>
    </row>
    <row r="89" s="15" customFormat="1" ht="14.25">
      <c r="B89" s="16"/>
    </row>
    <row r="90" s="15" customFormat="1" ht="14.25">
      <c r="B90" s="16"/>
    </row>
    <row r="91" s="15" customFormat="1" ht="14.25">
      <c r="B91" s="16"/>
    </row>
    <row r="92" s="15" customFormat="1" ht="14.25">
      <c r="B92" s="16"/>
    </row>
    <row r="93" s="15" customFormat="1" ht="14.25">
      <c r="B93" s="16"/>
    </row>
    <row r="94" s="15" customFormat="1" ht="14.25">
      <c r="B94" s="16"/>
    </row>
    <row r="95" s="15" customFormat="1" ht="14.25">
      <c r="B95" s="16"/>
    </row>
    <row r="96" s="15" customFormat="1" ht="14.25">
      <c r="B96" s="16"/>
    </row>
    <row r="97" s="15" customFormat="1" ht="14.25">
      <c r="B97" s="16"/>
    </row>
    <row r="98" s="15" customFormat="1" ht="14.25">
      <c r="B98" s="16"/>
    </row>
    <row r="99" s="15" customFormat="1" ht="14.25">
      <c r="B99" s="16"/>
    </row>
    <row r="100" s="15" customFormat="1" ht="14.25">
      <c r="B100" s="16"/>
    </row>
    <row r="101" s="15" customFormat="1" ht="14.25">
      <c r="B101" s="16"/>
    </row>
    <row r="102" s="15" customFormat="1" ht="14.25">
      <c r="B102" s="16"/>
    </row>
    <row r="103" s="15" customFormat="1" ht="14.25">
      <c r="B103" s="16"/>
    </row>
    <row r="104" s="15" customFormat="1" ht="14.25">
      <c r="B104" s="16"/>
    </row>
    <row r="105" s="15" customFormat="1" ht="14.25">
      <c r="B105" s="16"/>
    </row>
    <row r="106" s="15" customFormat="1" ht="14.25">
      <c r="B106" s="16"/>
    </row>
    <row r="107" s="15" customFormat="1" ht="14.25">
      <c r="B107" s="16"/>
    </row>
    <row r="108" s="15" customFormat="1" ht="14.25">
      <c r="B108" s="16"/>
    </row>
    <row r="109" s="15" customFormat="1" ht="14.25">
      <c r="B109" s="16"/>
    </row>
    <row r="110" s="15" customFormat="1" ht="14.25">
      <c r="B110" s="16"/>
    </row>
    <row r="111" s="15" customFormat="1" ht="14.25">
      <c r="B111" s="16"/>
    </row>
    <row r="112" s="15" customFormat="1" ht="14.25">
      <c r="B112" s="16"/>
    </row>
    <row r="113" s="15" customFormat="1" ht="14.25">
      <c r="B113" s="16"/>
    </row>
    <row r="114" s="15" customFormat="1" ht="14.25">
      <c r="B114" s="16"/>
    </row>
    <row r="115" s="15" customFormat="1" ht="14.25">
      <c r="B115" s="16"/>
    </row>
    <row r="116" s="15" customFormat="1" ht="14.25">
      <c r="B116" s="16"/>
    </row>
    <row r="117" s="15" customFormat="1" ht="14.25">
      <c r="B117" s="16"/>
    </row>
    <row r="118" s="15" customFormat="1" ht="14.25">
      <c r="B118" s="16"/>
    </row>
    <row r="119" s="15" customFormat="1" ht="14.25">
      <c r="B119" s="16"/>
    </row>
    <row r="120" s="15" customFormat="1" ht="14.25">
      <c r="B120" s="16"/>
    </row>
    <row r="121" s="15" customFormat="1" ht="14.25">
      <c r="B121" s="16"/>
    </row>
    <row r="122" s="15" customFormat="1" ht="14.25">
      <c r="B122" s="16"/>
    </row>
    <row r="123" s="15" customFormat="1" ht="14.25">
      <c r="B123" s="16"/>
    </row>
    <row r="124" s="15" customFormat="1" ht="14.25">
      <c r="B124" s="16"/>
    </row>
    <row r="125" s="15" customFormat="1" ht="14.25">
      <c r="B125" s="16"/>
    </row>
    <row r="126" s="15" customFormat="1" ht="14.25">
      <c r="B126" s="16"/>
    </row>
    <row r="127" s="15" customFormat="1" ht="14.25">
      <c r="B127" s="16"/>
    </row>
    <row r="128" s="15" customFormat="1" ht="14.25">
      <c r="B128" s="16"/>
    </row>
    <row r="129" s="15" customFormat="1" ht="14.25">
      <c r="B129" s="16"/>
    </row>
  </sheetData>
  <sheetProtection sheet="1" objects="1" scenarios="1"/>
  <mergeCells count="1">
    <mergeCell ref="A67:F7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pane ySplit="1" topLeftCell="BM2" activePane="bottomLeft" state="frozen"/>
      <selection pane="topLeft" activeCell="A1" sqref="A1"/>
      <selection pane="bottomLeft" activeCell="F9" sqref="F9"/>
    </sheetView>
  </sheetViews>
  <sheetFormatPr defaultColWidth="9.00390625" defaultRowHeight="14.25"/>
  <cols>
    <col min="1" max="1" width="44.00390625" style="5" customWidth="1"/>
    <col min="2" max="2" width="6.625" style="2" customWidth="1"/>
    <col min="3" max="3" width="15.50390625" style="5" customWidth="1"/>
    <col min="4" max="4" width="8.125" style="17" customWidth="1"/>
    <col min="5" max="21" width="9.00390625" style="17" customWidth="1"/>
    <col min="22" max="16384" width="9.00390625" style="5" customWidth="1"/>
  </cols>
  <sheetData>
    <row r="1" spans="1:4" ht="27.75" customHeight="1">
      <c r="A1" s="9" t="s">
        <v>149</v>
      </c>
      <c r="B1" s="9" t="s">
        <v>150</v>
      </c>
      <c r="C1" s="20" t="s">
        <v>0</v>
      </c>
      <c r="D1" s="21" t="s">
        <v>221</v>
      </c>
    </row>
    <row r="2" spans="1:4" ht="14.25">
      <c r="A2" s="13" t="s">
        <v>151</v>
      </c>
      <c r="B2" s="12">
        <v>1</v>
      </c>
      <c r="C2" s="31"/>
      <c r="D2" s="19"/>
    </row>
    <row r="3" spans="1:4" ht="14.25">
      <c r="A3" s="8" t="s">
        <v>156</v>
      </c>
      <c r="B3" s="6">
        <v>2</v>
      </c>
      <c r="C3" s="31"/>
      <c r="D3" s="19"/>
    </row>
    <row r="4" spans="1:4" ht="14.25">
      <c r="A4" s="8" t="s">
        <v>157</v>
      </c>
      <c r="B4" s="6">
        <v>3</v>
      </c>
      <c r="C4" s="31"/>
      <c r="D4" s="19"/>
    </row>
    <row r="5" spans="1:4" ht="14.25">
      <c r="A5" s="8" t="s">
        <v>158</v>
      </c>
      <c r="B5" s="6">
        <v>4</v>
      </c>
      <c r="C5" s="31"/>
      <c r="D5" s="19"/>
    </row>
    <row r="6" spans="1:4" ht="14.25">
      <c r="A6" s="8" t="s">
        <v>159</v>
      </c>
      <c r="B6" s="6">
        <v>5</v>
      </c>
      <c r="C6" s="31"/>
      <c r="D6" s="19" t="str">
        <f>IF(C6=C3+C4+C5,"正确","错误")</f>
        <v>正确</v>
      </c>
    </row>
    <row r="7" spans="1:4" ht="14.25">
      <c r="A7" s="8" t="s">
        <v>160</v>
      </c>
      <c r="B7" s="6">
        <v>6</v>
      </c>
      <c r="C7" s="31"/>
      <c r="D7" s="19"/>
    </row>
    <row r="8" spans="1:4" ht="14.25">
      <c r="A8" s="8" t="s">
        <v>161</v>
      </c>
      <c r="B8" s="6">
        <v>7</v>
      </c>
      <c r="C8" s="31"/>
      <c r="D8" s="19"/>
    </row>
    <row r="9" spans="1:4" ht="14.25">
      <c r="A9" s="8" t="s">
        <v>162</v>
      </c>
      <c r="B9" s="6">
        <v>8</v>
      </c>
      <c r="C9" s="31"/>
      <c r="D9" s="19"/>
    </row>
    <row r="10" spans="1:4" ht="14.25">
      <c r="A10" s="14" t="s">
        <v>163</v>
      </c>
      <c r="B10" s="6">
        <v>9</v>
      </c>
      <c r="C10" s="31"/>
      <c r="D10" s="19"/>
    </row>
    <row r="11" spans="1:4" ht="14.25">
      <c r="A11" s="14" t="s">
        <v>164</v>
      </c>
      <c r="B11" s="6">
        <v>10</v>
      </c>
      <c r="C11" s="31"/>
      <c r="D11" s="19" t="str">
        <f>IF(C11=C7+C8+C9+C10,"正确","错误")</f>
        <v>正确</v>
      </c>
    </row>
    <row r="12" spans="1:4" ht="14.25">
      <c r="A12" s="8" t="s">
        <v>165</v>
      </c>
      <c r="B12" s="6">
        <v>11</v>
      </c>
      <c r="C12" s="31"/>
      <c r="D12" s="19" t="str">
        <f>IF(OR(C12=ROUNDUP(C6-C11,2),C12=ROUNDDOWN(C6-C11,2)),"正确","错误")</f>
        <v>正确</v>
      </c>
    </row>
    <row r="13" spans="1:4" ht="14.25">
      <c r="A13" s="3" t="s">
        <v>148</v>
      </c>
      <c r="B13" s="6">
        <v>12</v>
      </c>
      <c r="C13" s="31"/>
      <c r="D13" s="19"/>
    </row>
    <row r="14" spans="1:4" ht="14.25">
      <c r="A14" s="8" t="s">
        <v>166</v>
      </c>
      <c r="B14" s="6">
        <v>13</v>
      </c>
      <c r="C14" s="31"/>
      <c r="D14" s="19"/>
    </row>
    <row r="15" spans="1:4" ht="14.25">
      <c r="A15" s="8" t="s">
        <v>167</v>
      </c>
      <c r="B15" s="6">
        <v>14</v>
      </c>
      <c r="C15" s="31"/>
      <c r="D15" s="19"/>
    </row>
    <row r="16" spans="1:4" ht="14.25">
      <c r="A16" s="8" t="s">
        <v>168</v>
      </c>
      <c r="B16" s="6">
        <v>15</v>
      </c>
      <c r="C16" s="31"/>
      <c r="D16" s="19"/>
    </row>
    <row r="17" spans="1:4" ht="14.25">
      <c r="A17" s="8" t="s">
        <v>169</v>
      </c>
      <c r="B17" s="6">
        <v>16</v>
      </c>
      <c r="C17" s="31"/>
      <c r="D17" s="19"/>
    </row>
    <row r="18" spans="1:4" ht="14.25">
      <c r="A18" s="8" t="s">
        <v>170</v>
      </c>
      <c r="B18" s="6">
        <v>17</v>
      </c>
      <c r="C18" s="31"/>
      <c r="D18" s="19" t="str">
        <f>IF(C18=C14+C15+C16+C17,"正确","错误")</f>
        <v>正确</v>
      </c>
    </row>
    <row r="19" spans="1:4" ht="14.25">
      <c r="A19" s="8" t="s">
        <v>171</v>
      </c>
      <c r="B19" s="6">
        <v>18</v>
      </c>
      <c r="C19" s="31"/>
      <c r="D19" s="19"/>
    </row>
    <row r="20" spans="1:4" ht="14.25">
      <c r="A20" s="8" t="s">
        <v>172</v>
      </c>
      <c r="B20" s="6">
        <v>19</v>
      </c>
      <c r="C20" s="31"/>
      <c r="D20" s="19"/>
    </row>
    <row r="21" spans="1:4" ht="14.25">
      <c r="A21" s="8" t="s">
        <v>173</v>
      </c>
      <c r="B21" s="6">
        <v>20</v>
      </c>
      <c r="C21" s="31"/>
      <c r="D21" s="19"/>
    </row>
    <row r="22" spans="1:4" ht="14.25">
      <c r="A22" s="8" t="s">
        <v>174</v>
      </c>
      <c r="B22" s="6">
        <v>21</v>
      </c>
      <c r="C22" s="31"/>
      <c r="D22" s="19" t="str">
        <f>IF(C22=C19+C20+C21,"正确","错误")</f>
        <v>正确</v>
      </c>
    </row>
    <row r="23" spans="1:4" ht="14.25">
      <c r="A23" s="8" t="s">
        <v>175</v>
      </c>
      <c r="B23" s="6">
        <v>22</v>
      </c>
      <c r="C23" s="31"/>
      <c r="D23" s="19" t="str">
        <f>IF(OR(C23=ROUNDDOWN(C18-C22,2),C23=ROUNDUP(C18-C22,2)),"正确","错误")</f>
        <v>正确</v>
      </c>
    </row>
    <row r="24" spans="1:4" ht="14.25">
      <c r="A24" s="3" t="s">
        <v>152</v>
      </c>
      <c r="B24" s="6">
        <v>23</v>
      </c>
      <c r="C24" s="31"/>
      <c r="D24" s="19"/>
    </row>
    <row r="25" spans="1:4" ht="14.25">
      <c r="A25" s="8" t="s">
        <v>176</v>
      </c>
      <c r="B25" s="6">
        <v>24</v>
      </c>
      <c r="C25" s="31"/>
      <c r="D25" s="19"/>
    </row>
    <row r="26" spans="1:4" ht="14.25">
      <c r="A26" s="8" t="s">
        <v>177</v>
      </c>
      <c r="B26" s="6">
        <v>25</v>
      </c>
      <c r="C26" s="31"/>
      <c r="D26" s="19"/>
    </row>
    <row r="27" spans="1:4" ht="14.25">
      <c r="A27" s="8" t="s">
        <v>178</v>
      </c>
      <c r="B27" s="6">
        <v>26</v>
      </c>
      <c r="C27" s="31"/>
      <c r="D27" s="19"/>
    </row>
    <row r="28" spans="1:4" ht="14.25">
      <c r="A28" s="8" t="s">
        <v>179</v>
      </c>
      <c r="B28" s="6">
        <v>27</v>
      </c>
      <c r="C28" s="31"/>
      <c r="D28" s="19" t="str">
        <f>IF(C28=C25+C26+C27,"正确","错误")</f>
        <v>正确</v>
      </c>
    </row>
    <row r="29" spans="1:4" ht="14.25">
      <c r="A29" s="14" t="s">
        <v>180</v>
      </c>
      <c r="B29" s="6">
        <v>28</v>
      </c>
      <c r="C29" s="31"/>
      <c r="D29" s="19"/>
    </row>
    <row r="30" spans="1:4" ht="14.25">
      <c r="A30" s="8" t="s">
        <v>181</v>
      </c>
      <c r="B30" s="6">
        <v>29</v>
      </c>
      <c r="C30" s="31"/>
      <c r="D30" s="19"/>
    </row>
    <row r="31" spans="1:4" ht="14.25">
      <c r="A31" s="8" t="s">
        <v>182</v>
      </c>
      <c r="B31" s="6">
        <v>30</v>
      </c>
      <c r="C31" s="31"/>
      <c r="D31" s="19"/>
    </row>
    <row r="32" spans="1:4" ht="14.25">
      <c r="A32" s="8" t="s">
        <v>183</v>
      </c>
      <c r="B32" s="6">
        <v>31</v>
      </c>
      <c r="C32" s="31"/>
      <c r="D32" s="19" t="str">
        <f>IF(C32=C29+C30+C31,"正确","错误")</f>
        <v>正确</v>
      </c>
    </row>
    <row r="33" spans="1:4" ht="14.25">
      <c r="A33" s="8" t="s">
        <v>184</v>
      </c>
      <c r="B33" s="6">
        <v>32</v>
      </c>
      <c r="C33" s="31"/>
      <c r="D33" s="19" t="str">
        <f>IF(OR(C33=ROUNDDOWN(C28-C32,2),C33=ROUNDUP(C28-C32,2)),"正确","错误")</f>
        <v>正确</v>
      </c>
    </row>
    <row r="34" spans="1:4" ht="14.25">
      <c r="A34" s="3" t="s">
        <v>153</v>
      </c>
      <c r="B34" s="6">
        <v>33</v>
      </c>
      <c r="C34" s="31"/>
      <c r="D34" s="19"/>
    </row>
    <row r="35" spans="1:4" ht="14.25">
      <c r="A35" s="3" t="s">
        <v>154</v>
      </c>
      <c r="B35" s="6">
        <v>34</v>
      </c>
      <c r="C35" s="31"/>
      <c r="D35" s="19" t="str">
        <f>IF(C35=C12+C23+C33+C34,"正确","错误")</f>
        <v>正确</v>
      </c>
    </row>
    <row r="36" spans="1:4" ht="14.25">
      <c r="A36" s="8" t="s">
        <v>185</v>
      </c>
      <c r="B36" s="6">
        <v>35</v>
      </c>
      <c r="C36" s="31"/>
      <c r="D36" s="19"/>
    </row>
    <row r="37" spans="1:4" ht="14.25">
      <c r="A37" s="8" t="s">
        <v>186</v>
      </c>
      <c r="B37" s="6">
        <v>36</v>
      </c>
      <c r="C37" s="31"/>
      <c r="D37" s="19"/>
    </row>
    <row r="38" spans="1:4" ht="14.25">
      <c r="A38" s="8" t="s">
        <v>187</v>
      </c>
      <c r="B38" s="6">
        <v>37</v>
      </c>
      <c r="C38" s="31"/>
      <c r="D38" s="19"/>
    </row>
    <row r="39" spans="1:4" ht="14.25">
      <c r="A39" s="8" t="s">
        <v>188</v>
      </c>
      <c r="B39" s="6">
        <v>38</v>
      </c>
      <c r="C39" s="31"/>
      <c r="D39" s="19"/>
    </row>
    <row r="40" spans="1:4" ht="14.25">
      <c r="A40" s="8" t="s">
        <v>189</v>
      </c>
      <c r="B40" s="6">
        <v>39</v>
      </c>
      <c r="C40" s="31"/>
      <c r="D40" s="19"/>
    </row>
    <row r="41" spans="1:4" ht="14.25">
      <c r="A41" s="8" t="s">
        <v>190</v>
      </c>
      <c r="B41" s="6">
        <v>40</v>
      </c>
      <c r="C41" s="31"/>
      <c r="D41" s="19"/>
    </row>
    <row r="42" spans="1:4" ht="14.25">
      <c r="A42" s="8" t="s">
        <v>191</v>
      </c>
      <c r="B42" s="6">
        <v>41</v>
      </c>
      <c r="C42" s="31"/>
      <c r="D42" s="19"/>
    </row>
    <row r="43" spans="1:4" ht="14.25">
      <c r="A43" s="8" t="s">
        <v>192</v>
      </c>
      <c r="B43" s="6">
        <v>42</v>
      </c>
      <c r="C43" s="31"/>
      <c r="D43" s="19"/>
    </row>
    <row r="44" spans="1:4" ht="14.25">
      <c r="A44" s="8" t="s">
        <v>193</v>
      </c>
      <c r="B44" s="6">
        <v>43</v>
      </c>
      <c r="C44" s="31"/>
      <c r="D44" s="19"/>
    </row>
    <row r="45" spans="1:4" ht="14.25">
      <c r="A45" s="8" t="s">
        <v>194</v>
      </c>
      <c r="B45" s="6">
        <v>44</v>
      </c>
      <c r="C45" s="31"/>
      <c r="D45" s="19"/>
    </row>
    <row r="46" spans="1:4" ht="14.25">
      <c r="A46" s="8" t="s">
        <v>195</v>
      </c>
      <c r="B46" s="6">
        <v>45</v>
      </c>
      <c r="C46" s="31"/>
      <c r="D46" s="19"/>
    </row>
    <row r="47" spans="1:4" ht="14.25">
      <c r="A47" s="14" t="s">
        <v>196</v>
      </c>
      <c r="B47" s="6">
        <v>46</v>
      </c>
      <c r="C47" s="31"/>
      <c r="D47" s="19"/>
    </row>
    <row r="48" spans="1:4" ht="14.25">
      <c r="A48" s="8" t="s">
        <v>197</v>
      </c>
      <c r="B48" s="6">
        <v>47</v>
      </c>
      <c r="C48" s="31"/>
      <c r="D48" s="19"/>
    </row>
    <row r="49" spans="1:4" ht="14.25">
      <c r="A49" s="8" t="s">
        <v>198</v>
      </c>
      <c r="B49" s="6">
        <v>48</v>
      </c>
      <c r="C49" s="31"/>
      <c r="D49" s="19"/>
    </row>
    <row r="50" spans="1:4" ht="14.25">
      <c r="A50" s="8" t="s">
        <v>199</v>
      </c>
      <c r="B50" s="6">
        <v>49</v>
      </c>
      <c r="C50" s="31"/>
      <c r="D50" s="19"/>
    </row>
    <row r="51" spans="1:4" ht="14.25">
      <c r="A51" s="8" t="s">
        <v>200</v>
      </c>
      <c r="B51" s="6">
        <v>50</v>
      </c>
      <c r="C51" s="31"/>
      <c r="D51" s="19"/>
    </row>
    <row r="52" spans="1:4" ht="14.25">
      <c r="A52" s="8" t="s">
        <v>202</v>
      </c>
      <c r="B52" s="6">
        <v>51</v>
      </c>
      <c r="C52" s="31"/>
      <c r="D52" s="19"/>
    </row>
    <row r="53" spans="1:4" ht="14.25">
      <c r="A53" s="8" t="s">
        <v>201</v>
      </c>
      <c r="B53" s="6">
        <v>52</v>
      </c>
      <c r="C53" s="31"/>
      <c r="D53" s="19"/>
    </row>
    <row r="54" spans="1:4" ht="14.25">
      <c r="A54" s="8" t="s">
        <v>165</v>
      </c>
      <c r="B54" s="6">
        <v>53</v>
      </c>
      <c r="C54" s="31"/>
      <c r="D54" s="19" t="str">
        <f>IF(AND(C54=C38+C39+C40+C41+C42+C43+C44+C45+C46+C47+C48+C49+C50+C51+C52+C53,C54=C12),"正确","错误")</f>
        <v>正确</v>
      </c>
    </row>
    <row r="55" spans="1:4" ht="14.25">
      <c r="A55" s="8" t="s">
        <v>203</v>
      </c>
      <c r="B55" s="6">
        <v>54</v>
      </c>
      <c r="C55" s="31"/>
      <c r="D55" s="19"/>
    </row>
    <row r="56" spans="1:4" ht="14.25">
      <c r="A56" s="8" t="s">
        <v>204</v>
      </c>
      <c r="B56" s="6">
        <v>55</v>
      </c>
      <c r="C56" s="31"/>
      <c r="D56" s="19"/>
    </row>
    <row r="57" spans="1:4" ht="14.25">
      <c r="A57" s="8" t="s">
        <v>205</v>
      </c>
      <c r="B57" s="6">
        <v>56</v>
      </c>
      <c r="C57" s="31"/>
      <c r="D57" s="19"/>
    </row>
    <row r="58" spans="1:4" ht="14.25">
      <c r="A58" s="8" t="s">
        <v>206</v>
      </c>
      <c r="B58" s="6">
        <v>57</v>
      </c>
      <c r="C58" s="31"/>
      <c r="D58" s="19"/>
    </row>
    <row r="59" spans="1:4" ht="14.25">
      <c r="A59" s="8" t="s">
        <v>201</v>
      </c>
      <c r="B59" s="6">
        <v>58</v>
      </c>
      <c r="C59" s="31"/>
      <c r="D59" s="19"/>
    </row>
    <row r="60" spans="1:4" ht="14.25">
      <c r="A60" s="8" t="s">
        <v>213</v>
      </c>
      <c r="B60" s="6">
        <v>59</v>
      </c>
      <c r="C60" s="31"/>
      <c r="D60" s="19"/>
    </row>
    <row r="61" spans="1:4" ht="14.25">
      <c r="A61" s="8" t="s">
        <v>207</v>
      </c>
      <c r="B61" s="6">
        <v>60</v>
      </c>
      <c r="C61" s="31"/>
      <c r="D61" s="19"/>
    </row>
    <row r="62" spans="1:4" ht="14.25">
      <c r="A62" s="8" t="s">
        <v>208</v>
      </c>
      <c r="B62" s="6">
        <v>61</v>
      </c>
      <c r="C62" s="31"/>
      <c r="D62" s="19"/>
    </row>
    <row r="63" spans="1:4" ht="14.25">
      <c r="A63" s="8" t="s">
        <v>209</v>
      </c>
      <c r="B63" s="6">
        <v>62</v>
      </c>
      <c r="C63" s="31"/>
      <c r="D63" s="19"/>
    </row>
    <row r="64" spans="1:4" ht="14.25">
      <c r="A64" s="8" t="s">
        <v>210</v>
      </c>
      <c r="B64" s="6">
        <v>63</v>
      </c>
      <c r="C64" s="31"/>
      <c r="D64" s="19"/>
    </row>
    <row r="65" spans="1:4" ht="14.25">
      <c r="A65" s="8" t="s">
        <v>211</v>
      </c>
      <c r="B65" s="6">
        <v>64</v>
      </c>
      <c r="C65" s="31"/>
      <c r="D65" s="19" t="str">
        <f>IF(AND(OR(C65=ROUNDDOWN(C61-C62+C63-C64,2),C65=ROUNDUP(C61-C62+C63-C64,2)),C65=C35)=TRUE,"正确","错误")</f>
        <v>正确</v>
      </c>
    </row>
    <row r="66" spans="1:4" ht="12.75" customHeight="1">
      <c r="A66" s="34" t="s">
        <v>217</v>
      </c>
      <c r="B66" s="34"/>
      <c r="C66" s="34"/>
      <c r="D66" s="34"/>
    </row>
    <row r="67" spans="1:4" ht="12.75" customHeight="1">
      <c r="A67" s="34"/>
      <c r="B67" s="34"/>
      <c r="C67" s="34"/>
      <c r="D67" s="34"/>
    </row>
    <row r="68" spans="1:4" ht="12.75" customHeight="1">
      <c r="A68" s="34"/>
      <c r="B68" s="34"/>
      <c r="C68" s="34"/>
      <c r="D68" s="34"/>
    </row>
    <row r="69" spans="1:4" ht="12.75" customHeight="1">
      <c r="A69" s="34"/>
      <c r="B69" s="34"/>
      <c r="C69" s="34"/>
      <c r="D69" s="34"/>
    </row>
    <row r="70" spans="1:4" ht="12.75" customHeight="1">
      <c r="A70" s="34"/>
      <c r="B70" s="34"/>
      <c r="C70" s="34"/>
      <c r="D70" s="34"/>
    </row>
    <row r="71" spans="1:4" ht="12.75" customHeight="1">
      <c r="A71" s="34"/>
      <c r="B71" s="34"/>
      <c r="C71" s="34"/>
      <c r="D71" s="34"/>
    </row>
    <row r="72" spans="1:4" ht="12.75" customHeight="1">
      <c r="A72" s="34"/>
      <c r="B72" s="34"/>
      <c r="C72" s="34"/>
      <c r="D72" s="34"/>
    </row>
    <row r="73" spans="1:3" ht="12.75" customHeight="1">
      <c r="A73" s="17"/>
      <c r="B73" s="16"/>
      <c r="C73" s="17"/>
    </row>
    <row r="74" spans="1:3" ht="12.75" customHeight="1">
      <c r="A74" s="17"/>
      <c r="B74" s="16"/>
      <c r="C74" s="17"/>
    </row>
    <row r="75" spans="1:3" ht="12.75" customHeight="1">
      <c r="A75" s="17"/>
      <c r="B75" s="16"/>
      <c r="C75" s="17"/>
    </row>
    <row r="76" spans="1:3" ht="12.75" customHeight="1">
      <c r="A76" s="17"/>
      <c r="B76" s="16"/>
      <c r="C76" s="17"/>
    </row>
    <row r="77" spans="1:3" ht="12.75" customHeight="1">
      <c r="A77" s="17"/>
      <c r="B77" s="16"/>
      <c r="C77" s="17"/>
    </row>
    <row r="78" spans="1:3" ht="12.75" customHeight="1">
      <c r="A78" s="17"/>
      <c r="B78" s="16"/>
      <c r="C78" s="17"/>
    </row>
    <row r="79" spans="1:3" ht="12.75" customHeight="1">
      <c r="A79" s="17"/>
      <c r="B79" s="16"/>
      <c r="C79" s="17"/>
    </row>
    <row r="80" spans="1:3" ht="12.75" customHeight="1">
      <c r="A80" s="17"/>
      <c r="B80" s="16"/>
      <c r="C80" s="17"/>
    </row>
    <row r="81" s="17" customFormat="1" ht="12.75" customHeight="1">
      <c r="B81" s="16"/>
    </row>
    <row r="82" s="17" customFormat="1" ht="12.75" customHeight="1">
      <c r="B82" s="16"/>
    </row>
    <row r="83" s="17" customFormat="1" ht="14.25">
      <c r="B83" s="16"/>
    </row>
    <row r="84" s="17" customFormat="1" ht="14.25">
      <c r="B84" s="16"/>
    </row>
    <row r="85" s="17" customFormat="1" ht="14.25">
      <c r="B85" s="16"/>
    </row>
    <row r="86" s="17" customFormat="1" ht="14.25">
      <c r="B86" s="16"/>
    </row>
    <row r="87" s="17" customFormat="1" ht="14.25">
      <c r="B87" s="16"/>
    </row>
  </sheetData>
  <sheetProtection sheet="1" objects="1" scenarios="1"/>
  <mergeCells count="1">
    <mergeCell ref="A66:D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jiducaiwu</dc:title>
  <dc:subject/>
  <dc:creator/>
  <cp:keywords/>
  <dc:description/>
  <cp:lastModifiedBy>MC SYSTEM</cp:lastModifiedBy>
  <cp:lastPrinted>2006-06-08T02:20:12Z</cp:lastPrinted>
  <dcterms:created xsi:type="dcterms:W3CDTF">2006-04-13T08:12:35Z</dcterms:created>
  <dcterms:modified xsi:type="dcterms:W3CDTF">2010-07-23T06:18:01Z</dcterms:modified>
  <cp:category/>
  <cp:version/>
  <cp:contentType/>
  <cp:contentStatus/>
</cp:coreProperties>
</file>